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15" yWindow="211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externalReferences>
    <externalReference r:id="rId7"/>
  </externalReference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Development Programme (UNDP) Human Development Report 2004 Table 26.  UNESCO Institute for Statistics (United Nations Educational, Scientific and Cultural Organization) 2004. UNDP-UNESCO correspondence on : gross and net  enrolment ratios and children reaching grade 5. March. Montreal.Estimates for territories 178 to 200 from regional averages and for missing values elsewhere. Original values in columns B and C of Source Data sheet and original regional averages.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B114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2002/2003 data instead of assuming 2001/2 ratio in Korea as data missing</t>
        </r>
      </text>
    </comment>
    <comment ref="B29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Altered from 101 to 99 as overall figure is 99 in table 11</t>
        </r>
      </text>
    </comment>
  </commentList>
</comments>
</file>

<file path=xl/sharedStrings.xml><?xml version="1.0" encoding="utf-8"?>
<sst xmlns="http://schemas.openxmlformats.org/spreadsheetml/2006/main" count="794" uniqueCount="488">
  <si>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</si>
  <si>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</si>
  <si>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</si>
  <si>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</si>
  <si>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</si>
  <si>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</si>
  <si>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</si>
  <si>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</si>
  <si>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</si>
  <si>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</si>
  <si>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</si>
  <si>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</si>
  <si>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</si>
  <si>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</si>
  <si>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</si>
  <si>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</si>
  <si>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</si>
  <si>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</si>
  <si>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</si>
  <si>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</si>
  <si>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</si>
  <si>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</si>
  <si>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</si>
  <si>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</si>
  <si>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</si>
  <si>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</si>
  <si>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</si>
  <si>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</si>
  <si>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</si>
  <si>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</si>
  <si>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</si>
  <si>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</si>
  <si>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</si>
  <si>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</si>
  <si>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</si>
  <si>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</si>
  <si>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</si>
  <si>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</si>
  <si>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</si>
  <si>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</si>
  <si>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</si>
  <si>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</si>
  <si>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</si>
  <si>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</si>
  <si>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</si>
  <si>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</si>
  <si>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</si>
  <si>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</si>
  <si>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</si>
  <si>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</si>
  <si>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Excess males enrolled in secondary education as a percentage of total population aged 15-24, 2002</t>
  </si>
  <si>
    <t>Female rates most below male rates in tertiary education enrollment</t>
  </si>
  <si>
    <t>Note 9 year time span of reference population.</t>
  </si>
  <si>
    <t>Women equal or exceed men in 122 territories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</si>
  <si>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</si>
  <si>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</si>
  <si>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</si>
  <si>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</si>
  <si>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</si>
  <si>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</si>
  <si>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</si>
  <si>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</si>
  <si>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</si>
  <si>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</si>
  <si>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</si>
  <si>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</si>
  <si>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</si>
  <si>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</si>
  <si>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</si>
  <si>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</si>
  <si>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</si>
  <si>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</si>
  <si>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</si>
  <si>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</si>
  <si>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</si>
  <si>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</si>
  <si>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</si>
  <si>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</si>
  <si>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</si>
  <si>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</si>
  <si>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</si>
  <si>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</si>
  <si>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</si>
  <si>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</si>
  <si>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</si>
  <si>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</si>
  <si>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</si>
  <si>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</si>
  <si>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</si>
  <si>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</si>
  <si>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</si>
  <si>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</si>
  <si>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</si>
  <si>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</si>
  <si>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</si>
  <si>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</si>
  <si>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</si>
  <si>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</si>
  <si>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</si>
  <si>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</si>
  <si>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</si>
  <si>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</si>
  <si>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</si>
  <si>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</si>
  <si>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</si>
  <si>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</si>
  <si>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</si>
  <si>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</si>
  <si>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..</t>
  </si>
  <si>
    <t>population (millions) aged 15-24 2002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</si>
  <si>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</si>
  <si>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</si>
  <si>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</si>
  <si>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</si>
  <si>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</si>
  <si>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</si>
  <si>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</si>
  <si>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</si>
  <si>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</si>
  <si>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</si>
  <si>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</si>
  <si>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</si>
  <si>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</si>
  <si>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</si>
  <si>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</si>
  <si>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</si>
  <si>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</si>
  <si>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</si>
  <si>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</si>
  <si>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</si>
  <si>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</si>
  <si>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</si>
  <si>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</si>
  <si>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</si>
  <si>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</si>
  <si>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</si>
  <si>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</si>
  <si>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</si>
  <si>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</si>
  <si>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</si>
  <si>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</si>
  <si>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</si>
  <si>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</si>
  <si>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</si>
  <si>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</si>
  <si>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</si>
  <si>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</si>
  <si>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</si>
  <si>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</si>
  <si>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</si>
  <si>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</si>
  <si>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</si>
  <si>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</si>
  <si>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</si>
  <si>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</si>
  <si>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</si>
  <si>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</si>
  <si>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</si>
  <si>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</si>
  <si>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</si>
  <si>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</si>
  <si>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</si>
  <si>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</si>
  <si>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</si>
  <si>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</si>
  <si>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</si>
  <si>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</si>
  <si>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</si>
  <si>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</si>
  <si>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</si>
  <si>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See notes in data worksheet and more detail at http://www.worldmapper.org/</t>
  </si>
  <si>
    <t>Coverage</t>
  </si>
  <si>
    <t>Women not enrolling in tertiary education at the male rate (Cumulative Population)</t>
  </si>
  <si>
    <t>Area</t>
  </si>
  <si>
    <t>Female Tertiary Education</t>
  </si>
  <si>
    <t>Worldmapper Dataset 204: Female Tertiary Education</t>
  </si>
  <si>
    <t>Worldmapper204</t>
  </si>
  <si>
    <t>MAP DATA excess males enrolled in secondary education compared to females (millions) 2002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</si>
  <si>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</si>
  <si>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</si>
  <si>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</si>
  <si>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</si>
  <si>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</si>
  <si>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</si>
  <si>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</si>
  <si>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</si>
  <si>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</si>
  <si>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</si>
  <si>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</si>
  <si>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</si>
  <si>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</si>
  <si>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</si>
  <si>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</si>
  <si>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</si>
  <si>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</si>
  <si>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</si>
  <si>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</si>
  <si>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</si>
  <si>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</si>
  <si>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</si>
  <si>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</si>
  <si>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</si>
  <si>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</si>
  <si>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</si>
  <si>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</si>
  <si>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</si>
  <si>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</si>
  <si>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</si>
  <si>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</si>
  <si>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</si>
  <si>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</si>
  <si>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</si>
  <si>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</si>
  <si>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</si>
  <si>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</si>
  <si>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</si>
  <si>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</si>
  <si>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</si>
  <si>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</si>
  <si>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</si>
  <si>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</si>
  <si>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</si>
  <si>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</si>
  <si>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</si>
  <si>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</si>
  <si>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</si>
  <si>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</si>
  <si>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</si>
  <si>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</si>
  <si>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</si>
  <si>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</si>
  <si>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</si>
  <si>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</si>
  <si>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</si>
  <si>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</si>
  <si>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</si>
  <si>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</si>
  <si>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</si>
  <si>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</si>
  <si>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</si>
  <si>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</si>
  <si>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</si>
  <si>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</si>
  <si>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</si>
  <si>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</si>
  <si>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</si>
  <si>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</si>
  <si>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</si>
  <si>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</si>
  <si>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</si>
  <si>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</si>
  <si>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</si>
  <si>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</si>
  <si>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</si>
  <si>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</si>
  <si>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</si>
  <si>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</si>
  <si>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</si>
  <si>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</si>
  <si>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</si>
  <si>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</si>
  <si>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</si>
  <si>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</si>
  <si>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</si>
  <si>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</si>
  <si>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</si>
  <si>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</si>
  <si>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</si>
  <si>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</si>
  <si>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</si>
  <si>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</si>
  <si>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</si>
  <si>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</si>
  <si>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</si>
  <si>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</si>
  <si>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</si>
  <si>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</si>
  <si>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</si>
  <si>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</si>
  <si>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</si>
  <si>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</si>
  <si>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</si>
  <si>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</si>
  <si>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</si>
  <si>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</si>
  <si>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</si>
  <si>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</si>
  <si>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</si>
  <si>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</si>
  <si>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</si>
  <si>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</si>
  <si>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</si>
  <si>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</si>
  <si>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</si>
  <si>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</si>
  <si>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</si>
  <si>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</si>
  <si>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</si>
  <si>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</si>
  <si>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</si>
  <si>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</si>
  <si>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</si>
  <si>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</si>
  <si>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</si>
  <si>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</si>
  <si>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</si>
  <si>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</si>
  <si>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</si>
  <si>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</si>
  <si>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</si>
  <si>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</si>
  <si>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</si>
  <si>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</si>
  <si>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</si>
  <si>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</si>
  <si>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</si>
  <si>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</si>
  <si>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</si>
  <si>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</si>
  <si>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</si>
  <si>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</si>
  <si>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</si>
  <si>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</si>
  <si>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</si>
  <si>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</si>
  <si>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</si>
  <si>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</si>
  <si>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</si>
  <si>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</si>
  <si>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</si>
  <si>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</si>
  <si>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</si>
  <si>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</si>
  <si>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</si>
  <si>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</si>
  <si>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</si>
  <si>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</si>
  <si>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</si>
  <si>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</si>
  <si>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</si>
  <si>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</si>
  <si>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</si>
  <si>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</si>
  <si>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</si>
  <si>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</si>
  <si>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</si>
  <si>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</si>
  <si>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</si>
  <si>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</si>
  <si>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</si>
  <si>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</si>
  <si>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</si>
  <si>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</si>
  <si>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</si>
  <si>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</si>
  <si>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</si>
  <si>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</si>
  <si>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</si>
  <si>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</si>
  <si>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</si>
  <si>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</si>
  <si>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</si>
  <si>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</si>
  <si>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</si>
  <si>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</si>
  <si>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</si>
  <si>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</si>
  <si>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</si>
  <si>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</si>
  <si>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</si>
  <si>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</si>
  <si>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</si>
  <si>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</si>
  <si>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</si>
  <si>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</si>
  <si>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</si>
  <si>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</si>
  <si>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</si>
  <si>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</si>
  <si>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</si>
  <si>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</si>
  <si>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</si>
  <si>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</si>
  <si>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</si>
  <si>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</si>
  <si>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</si>
  <si>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</si>
  <si>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</si>
  <si>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</si>
  <si>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</si>
  <si>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</si>
  <si>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</si>
  <si>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</si>
  <si>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</si>
  <si>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</si>
  <si>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</si>
  <si>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</si>
  <si>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</si>
  <si>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</si>
  <si>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</si>
  <si>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</si>
  <si>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</si>
  <si>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</si>
  <si>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</si>
  <si>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</si>
  <si>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</si>
  <si>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</si>
  <si>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</si>
  <si>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</si>
  <si>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</si>
  <si>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</si>
  <si>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</si>
  <si>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</si>
  <si>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</si>
  <si>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</si>
  <si>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</si>
  <si>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</si>
  <si>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</si>
  <si>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</si>
  <si>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</si>
  <si>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</si>
  <si>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</si>
  <si>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</si>
  <si>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</si>
  <si>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</si>
  <si>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</si>
  <si>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</si>
  <si>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</si>
  <si>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</si>
  <si>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</si>
  <si>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</si>
  <si>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</si>
  <si>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</si>
  <si>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</si>
  <si>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</si>
  <si>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</si>
  <si>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</si>
  <si>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</si>
  <si>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</si>
  <si>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</si>
  <si>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</si>
  <si>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</si>
  <si>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</si>
  <si>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</si>
  <si>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</si>
  <si>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</si>
  <si>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</si>
  <si>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</si>
  <si>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</si>
  <si>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</si>
  <si>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</si>
  <si>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</si>
  <si>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</si>
  <si>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</si>
  <si>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</si>
  <si>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</si>
  <si>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</si>
  <si>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</si>
  <si>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</si>
  <si>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</si>
  <si>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</si>
  <si>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</si>
  <si>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</si>
  <si>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</si>
  <si>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</si>
  <si>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</si>
  <si>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</si>
  <si>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</si>
  <si>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</si>
  <si>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</si>
  <si>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</si>
  <si>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</si>
  <si>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</si>
  <si>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</si>
  <si>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</si>
  <si>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</si>
  <si>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</si>
  <si>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</si>
  <si>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</si>
  <si>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</si>
  <si>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</si>
  <si>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</si>
  <si>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</si>
  <si>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</si>
  <si>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Net secondary enrolment: Female ratio (%) 2001/02</t>
  </si>
  <si>
    <t>Net secondary enrolment: Ratio of females to males 2001/02</t>
  </si>
  <si>
    <t>(% population eligible 2002)</t>
  </si>
  <si>
    <t>least female secondary non-enrolement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</si>
</sst>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right" vertical="top"/>
    </xf>
    <xf numFmtId="0" fontId="0" fillId="3" borderId="0" xfId="0" applyNumberFormat="1" applyFill="1" applyAlignment="1">
      <alignment horizontal="right" vertical="top"/>
    </xf>
    <xf numFmtId="180" fontId="7" fillId="12" borderId="0" xfId="0" applyNumberFormat="1" applyFont="1" applyFill="1" applyAlignment="1">
      <alignment/>
    </xf>
    <xf numFmtId="180" fontId="0" fillId="9" borderId="0" xfId="0" applyNumberFormat="1" applyFill="1" applyAlignment="1">
      <alignment horizontal="right"/>
    </xf>
    <xf numFmtId="180" fontId="0" fillId="10" borderId="0" xfId="0" applyNumberFormat="1" applyFill="1" applyAlignment="1">
      <alignment horizontal="right"/>
    </xf>
    <xf numFmtId="180" fontId="0" fillId="11" borderId="0" xfId="0" applyNumberFormat="1" applyFill="1" applyAlignment="1">
      <alignment horizontal="right"/>
    </xf>
    <xf numFmtId="180" fontId="0" fillId="3" borderId="0" xfId="0" applyNumberFormat="1" applyFill="1" applyAlignment="1">
      <alignment horizontal="right"/>
    </xf>
    <xf numFmtId="180" fontId="0" fillId="5" borderId="0" xfId="0" applyNumberFormat="1" applyFill="1" applyAlignment="1">
      <alignment horizontal="right"/>
    </xf>
    <xf numFmtId="180" fontId="0" fillId="6" borderId="0" xfId="0" applyNumberFormat="1" applyFill="1" applyAlignment="1">
      <alignment horizontal="right"/>
    </xf>
    <xf numFmtId="180" fontId="0" fillId="8" borderId="0" xfId="0" applyNumberFormat="1" applyFill="1" applyAlignment="1">
      <alignment horizontal="right"/>
    </xf>
    <xf numFmtId="180" fontId="0" fillId="7" borderId="0" xfId="0" applyNumberFormat="1" applyFill="1" applyAlignment="1">
      <alignment horizontal="right"/>
    </xf>
    <xf numFmtId="180" fontId="0" fillId="2" borderId="0" xfId="0" applyNumberFormat="1" applyFill="1" applyAlignment="1">
      <alignment horizontal="right"/>
    </xf>
    <xf numFmtId="180" fontId="0" fillId="4" borderId="0" xfId="0" applyNumberFormat="1" applyFill="1" applyAlignment="1">
      <alignment horizontal="right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180" fontId="9" fillId="13" borderId="0" xfId="0" applyNumberFormat="1" applyFont="1" applyFill="1" applyAlignment="1">
      <alignment horizontal="right"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180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2" fontId="0" fillId="0" borderId="0" xfId="0" applyNumberFormat="1" applyFont="1" applyFill="1" applyAlignment="1">
      <alignment horizontal="right" vertical="top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1" fontId="0" fillId="0" borderId="0" xfId="0" applyNumberFormat="1" applyFill="1" applyAlignment="1">
      <alignment horizontal="right" vertical="top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7" fillId="12" borderId="0" xfId="0" applyNumberFormat="1" applyFont="1" applyFill="1" applyAlignment="1">
      <alignment/>
    </xf>
    <xf numFmtId="2" fontId="9" fillId="13" borderId="0" xfId="0" applyNumberFormat="1" applyFont="1" applyFill="1" applyAlignment="1">
      <alignment horizontal="right"/>
    </xf>
    <xf numFmtId="2" fontId="0" fillId="9" borderId="0" xfId="0" applyNumberFormat="1" applyFill="1" applyAlignment="1">
      <alignment horizontal="right"/>
    </xf>
    <xf numFmtId="2" fontId="0" fillId="10" borderId="0" xfId="0" applyNumberFormat="1" applyFill="1" applyAlignment="1">
      <alignment horizontal="right"/>
    </xf>
    <xf numFmtId="2" fontId="0" fillId="11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6" borderId="0" xfId="0" applyNumberFormat="1" applyFill="1" applyAlignment="1">
      <alignment horizontal="right"/>
    </xf>
    <xf numFmtId="2" fontId="0" fillId="8" borderId="0" xfId="0" applyNumberFormat="1" applyFill="1" applyAlignment="1">
      <alignment horizontal="right"/>
    </xf>
    <xf numFmtId="2" fontId="0" fillId="7" borderId="0" xfId="0" applyNumberFormat="1" applyFill="1" applyAlignment="1">
      <alignment horizontal="right"/>
    </xf>
    <xf numFmtId="2" fontId="9" fillId="14" borderId="0" xfId="0" applyNumberFormat="1" applyFont="1" applyFill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22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2425"/>
          <c:w val="0.927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'[1]Graph'!$I$47:$I$246</c:f>
                <c:numCache>
                  <c:ptCount val="200"/>
                  <c:pt idx="0">
                    <c:v>204.5942</c:v>
                  </c:pt>
                  <c:pt idx="1">
                    <c:v>232.98899999999998</c:v>
                  </c:pt>
                  <c:pt idx="2">
                    <c:v>41.903999999999996</c:v>
                  </c:pt>
                  <c:pt idx="3">
                    <c:v>43.27526666666667</c:v>
                  </c:pt>
                  <c:pt idx="4">
                    <c:v>33.261933333333346</c:v>
                  </c:pt>
                  <c:pt idx="5">
                    <c:v>41.47233333333334</c:v>
                  </c:pt>
                  <c:pt idx="6">
                    <c:v>15.851000000000003</c:v>
                  </c:pt>
                  <c:pt idx="7">
                    <c:v>36.71693333333333</c:v>
                  </c:pt>
                  <c:pt idx="8">
                    <c:v>12.155</c:v>
                  </c:pt>
                  <c:pt idx="9">
                    <c:v>35.94760000000001</c:v>
                  </c:pt>
                  <c:pt idx="10">
                    <c:v>22.303999999999995</c:v>
                  </c:pt>
                  <c:pt idx="11">
                    <c:v>8.349866666666667</c:v>
                  </c:pt>
                  <c:pt idx="12">
                    <c:v>16.970066666666668</c:v>
                  </c:pt>
                  <c:pt idx="13">
                    <c:v>19.178399999999996</c:v>
                  </c:pt>
                  <c:pt idx="14">
                    <c:v>16.544000000000004</c:v>
                  </c:pt>
                  <c:pt idx="15">
                    <c:v>14.388066666666667</c:v>
                  </c:pt>
                  <c:pt idx="16">
                    <c:v>21.022</c:v>
                  </c:pt>
                  <c:pt idx="17">
                    <c:v>14.8004</c:v>
                  </c:pt>
                  <c:pt idx="18">
                    <c:v>10.615466666666666</c:v>
                  </c:pt>
                  <c:pt idx="19">
                    <c:v>7.4152000000000005</c:v>
                  </c:pt>
                  <c:pt idx="20">
                    <c:v>7.367800000000001</c:v>
                  </c:pt>
                  <c:pt idx="21">
                    <c:v>5.405</c:v>
                  </c:pt>
                  <c:pt idx="22">
                    <c:v>15.9744</c:v>
                  </c:pt>
                  <c:pt idx="23">
                    <c:v>10.529799999999998</c:v>
                  </c:pt>
                  <c:pt idx="24">
                    <c:v>5.379</c:v>
                  </c:pt>
                  <c:pt idx="25">
                    <c:v>6.4148</c:v>
                  </c:pt>
                  <c:pt idx="26">
                    <c:v>9.915733333333336</c:v>
                  </c:pt>
                  <c:pt idx="27">
                    <c:v>9.309000000000001</c:v>
                  </c:pt>
                  <c:pt idx="28">
                    <c:v>3.908666666666667</c:v>
                  </c:pt>
                  <c:pt idx="29">
                    <c:v>4.6062666666666665</c:v>
                  </c:pt>
                  <c:pt idx="30">
                    <c:v>6.916</c:v>
                  </c:pt>
                  <c:pt idx="31">
                    <c:v>10.962599999999998</c:v>
                  </c:pt>
                  <c:pt idx="32">
                    <c:v>8.707533333333334</c:v>
                  </c:pt>
                  <c:pt idx="33">
                    <c:v>8.841000000000001</c:v>
                  </c:pt>
                  <c:pt idx="34">
                    <c:v>6.990333333333334</c:v>
                  </c:pt>
                  <c:pt idx="35">
                    <c:v>3.8394666666666666</c:v>
                  </c:pt>
                  <c:pt idx="36">
                    <c:v>6.3812000000000015</c:v>
                  </c:pt>
                  <c:pt idx="37">
                    <c:v>6.0032</c:v>
                  </c:pt>
                  <c:pt idx="38">
                    <c:v>5.911</c:v>
                  </c:pt>
                  <c:pt idx="39">
                    <c:v>5.5440000000000005</c:v>
                  </c:pt>
                  <c:pt idx="40">
                    <c:v>8.35</c:v>
                  </c:pt>
                  <c:pt idx="41">
                    <c:v>6.5928</c:v>
                  </c:pt>
                  <c:pt idx="42">
                    <c:v>4.501362233502539</c:v>
                  </c:pt>
                  <c:pt idx="43">
                    <c:v>5.312000000000001</c:v>
                  </c:pt>
                  <c:pt idx="44">
                    <c:v>6.125666666666666</c:v>
                  </c:pt>
                  <c:pt idx="45">
                    <c:v>4.211188739869979</c:v>
                  </c:pt>
                  <c:pt idx="46">
                    <c:v>3.5400846974381737</c:v>
                  </c:pt>
                  <c:pt idx="47">
                    <c:v>2.5536000000000003</c:v>
                  </c:pt>
                  <c:pt idx="48">
                    <c:v>3.2980692358902286</c:v>
                  </c:pt>
                  <c:pt idx="49">
                    <c:v>5.480333333333334</c:v>
                  </c:pt>
                  <c:pt idx="50">
                    <c:v>2.6130000000000004</c:v>
                  </c:pt>
                  <c:pt idx="51">
                    <c:v>6.266066666666667</c:v>
                  </c:pt>
                  <c:pt idx="52">
                    <c:v>3.15</c:v>
                  </c:pt>
                  <c:pt idx="53">
                    <c:v>5.426666666666668</c:v>
                  </c:pt>
                  <c:pt idx="54">
                    <c:v>4.442799999999998</c:v>
                  </c:pt>
                  <c:pt idx="55">
                    <c:v>5.024933333333333</c:v>
                  </c:pt>
                  <c:pt idx="56">
                    <c:v>4.570133333333333</c:v>
                  </c:pt>
                  <c:pt idx="57">
                    <c:v>1.9749333333333334</c:v>
                  </c:pt>
                  <c:pt idx="58">
                    <c:v>4.437866666666666</c:v>
                  </c:pt>
                  <c:pt idx="59">
                    <c:v>2.8912000000000004</c:v>
                  </c:pt>
                  <c:pt idx="60">
                    <c:v>2.6866666666666665</c:v>
                  </c:pt>
                  <c:pt idx="61">
                    <c:v>3.8548</c:v>
                  </c:pt>
                  <c:pt idx="62">
                    <c:v>4.18</c:v>
                  </c:pt>
                  <c:pt idx="63">
                    <c:v>2.824533333333334</c:v>
                  </c:pt>
                  <c:pt idx="64">
                    <c:v>3.6778666666666675</c:v>
                  </c:pt>
                  <c:pt idx="65">
                    <c:v>4.1076</c:v>
                  </c:pt>
                  <c:pt idx="66">
                    <c:v>4.132800000000001</c:v>
                  </c:pt>
                  <c:pt idx="67">
                    <c:v>3.44</c:v>
                  </c:pt>
                  <c:pt idx="68">
                    <c:v>3.6652000000000005</c:v>
                  </c:pt>
                  <c:pt idx="69">
                    <c:v>3.833333333333333</c:v>
                  </c:pt>
                  <c:pt idx="70">
                    <c:v>1.529266666666667</c:v>
                  </c:pt>
                  <c:pt idx="71">
                    <c:v>1.0779999999999998</c:v>
                  </c:pt>
                  <c:pt idx="72">
                    <c:v>3.3169999999999993</c:v>
                  </c:pt>
                  <c:pt idx="73">
                    <c:v>1.4785485574118267</c:v>
                  </c:pt>
                  <c:pt idx="74">
                    <c:v>1.1810666666666667</c:v>
                  </c:pt>
                  <c:pt idx="75">
                    <c:v>1.0676</c:v>
                  </c:pt>
                  <c:pt idx="76">
                    <c:v>1.1066666666666665</c:v>
                  </c:pt>
                  <c:pt idx="77">
                    <c:v>1.1286</c:v>
                  </c:pt>
                  <c:pt idx="78">
                    <c:v>1.0823999999999998</c:v>
                  </c:pt>
                  <c:pt idx="79">
                    <c:v>2.8710000000000004</c:v>
                  </c:pt>
                  <c:pt idx="80">
                    <c:v>1.843</c:v>
                  </c:pt>
                  <c:pt idx="81">
                    <c:v>2.727283142857143</c:v>
                  </c:pt>
                  <c:pt idx="82">
                    <c:v>1.0620666666666665</c:v>
                  </c:pt>
                  <c:pt idx="83">
                    <c:v>2.2359999999999998</c:v>
                  </c:pt>
                  <c:pt idx="84">
                    <c:v>1.8633333333333333</c:v>
                  </c:pt>
                  <c:pt idx="85">
                    <c:v>2.4640000000000004</c:v>
                  </c:pt>
                  <c:pt idx="86">
                    <c:v>1.6655333333333338</c:v>
                  </c:pt>
                  <c:pt idx="87">
                    <c:v>2.5840666666666667</c:v>
                  </c:pt>
                  <c:pt idx="88">
                    <c:v>2.5010666666666674</c:v>
                  </c:pt>
                  <c:pt idx="89">
                    <c:v>2.1374666666666666</c:v>
                  </c:pt>
                  <c:pt idx="90">
                    <c:v>0.8748</c:v>
                  </c:pt>
                  <c:pt idx="91">
                    <c:v>0.7893333333333334</c:v>
                  </c:pt>
                  <c:pt idx="92">
                    <c:v>0.7776000000000001</c:v>
                  </c:pt>
                  <c:pt idx="93">
                    <c:v>0.7326666666666666</c:v>
                  </c:pt>
                  <c:pt idx="94">
                    <c:v>1.8450666666666664</c:v>
                  </c:pt>
                  <c:pt idx="95">
                    <c:v>2.0064</c:v>
                  </c:pt>
                  <c:pt idx="96">
                    <c:v>2.0636</c:v>
                  </c:pt>
                  <c:pt idx="97">
                    <c:v>1.4975999999999998</c:v>
                  </c:pt>
                  <c:pt idx="98">
                    <c:v>1.1717999999999997</c:v>
                  </c:pt>
                  <c:pt idx="99">
                    <c:v>1.5458666666666665</c:v>
                  </c:pt>
                  <c:pt idx="100">
                    <c:v>1.4743999999999997</c:v>
                  </c:pt>
                  <c:pt idx="101">
                    <c:v>1.5381333333333331</c:v>
                  </c:pt>
                  <c:pt idx="102">
                    <c:v>1.54</c:v>
                  </c:pt>
                  <c:pt idx="103">
                    <c:v>0.6660000000000001</c:v>
                  </c:pt>
                  <c:pt idx="104">
                    <c:v>1.1268000000000002</c:v>
                  </c:pt>
                  <c:pt idx="105">
                    <c:v>0.6624000000000001</c:v>
                  </c:pt>
                  <c:pt idx="106">
                    <c:v>1.3426666666666667</c:v>
                  </c:pt>
                  <c:pt idx="107">
                    <c:v>1.4804666666666666</c:v>
                  </c:pt>
                  <c:pt idx="108">
                    <c:v>0.6170666666666667</c:v>
                  </c:pt>
                  <c:pt idx="109">
                    <c:v>0.6656</c:v>
                  </c:pt>
                  <c:pt idx="110">
                    <c:v>1.1084</c:v>
                  </c:pt>
                  <c:pt idx="111">
                    <c:v>1.4144</c:v>
                  </c:pt>
                  <c:pt idx="112">
                    <c:v>1.4048000000000003</c:v>
                  </c:pt>
                  <c:pt idx="113">
                    <c:v>1.1072000000000002</c:v>
                  </c:pt>
                  <c:pt idx="114">
                    <c:v>0.591</c:v>
                  </c:pt>
                  <c:pt idx="115">
                    <c:v>0.49573333333333336</c:v>
                  </c:pt>
                  <c:pt idx="116">
                    <c:v>0.6077333333333332</c:v>
                  </c:pt>
                  <c:pt idx="117">
                    <c:v>0.5908</c:v>
                  </c:pt>
                  <c:pt idx="118">
                    <c:v>0.48106666666666664</c:v>
                  </c:pt>
                  <c:pt idx="119">
                    <c:v>0.8309333333333333</c:v>
                  </c:pt>
                  <c:pt idx="120">
                    <c:v>1.2133333333333334</c:v>
                  </c:pt>
                  <c:pt idx="121">
                    <c:v>0.5433999999999999</c:v>
                  </c:pt>
                  <c:pt idx="122">
                    <c:v>0.7973481290926095</c:v>
                  </c:pt>
                  <c:pt idx="123">
                    <c:v>1.0918666666666668</c:v>
                  </c:pt>
                  <c:pt idx="124">
                    <c:v>0.5725333333333333</c:v>
                  </c:pt>
                  <c:pt idx="125">
                    <c:v>1.1231999999999998</c:v>
                  </c:pt>
                  <c:pt idx="126">
                    <c:v>0.7104000000000001</c:v>
                  </c:pt>
                  <c:pt idx="127">
                    <c:v>0.44333333333333336</c:v>
                  </c:pt>
                  <c:pt idx="128">
                    <c:v>1.0449333333333333</c:v>
                  </c:pt>
                  <c:pt idx="129">
                    <c:v>0.5576000000000001</c:v>
                  </c:pt>
                  <c:pt idx="130">
                    <c:v>0.8751050024297645</c:v>
                  </c:pt>
                  <c:pt idx="131">
                    <c:v>0.589</c:v>
                  </c:pt>
                  <c:pt idx="132">
                    <c:v>0.4422666666666667</c:v>
                  </c:pt>
                  <c:pt idx="133">
                    <c:v>0.6448</c:v>
                  </c:pt>
                  <c:pt idx="134">
                    <c:v>0.4988</c:v>
                  </c:pt>
                  <c:pt idx="135">
                    <c:v>0.8064</c:v>
                  </c:pt>
                  <c:pt idx="136">
                    <c:v>0.6943999999999999</c:v>
                  </c:pt>
                  <c:pt idx="137">
                    <c:v>0.5338666666666667</c:v>
                  </c:pt>
                  <c:pt idx="138">
                    <c:v>0.5754666666666668</c:v>
                  </c:pt>
                  <c:pt idx="139">
                    <c:v>0.41759999999999997</c:v>
                  </c:pt>
                  <c:pt idx="140">
                    <c:v>0.253</c:v>
                  </c:pt>
                  <c:pt idx="141">
                    <c:v>0.6130666666666666</c:v>
                  </c:pt>
                  <c:pt idx="142">
                    <c:v>0.5760000000000001</c:v>
                  </c:pt>
                  <c:pt idx="143">
                    <c:v>0.2</c:v>
                  </c:pt>
                  <c:pt idx="144">
                    <c:v>0.29333333333333333</c:v>
                  </c:pt>
                  <c:pt idx="145">
                    <c:v>0.4776</c:v>
                  </c:pt>
                  <c:pt idx="146">
                    <c:v>0.4788</c:v>
                  </c:pt>
                  <c:pt idx="147">
                    <c:v>0.38173333333333326</c:v>
                  </c:pt>
                  <c:pt idx="148">
                    <c:v>0.4396</c:v>
                  </c:pt>
                  <c:pt idx="149">
                    <c:v>0.14473333333333332</c:v>
                  </c:pt>
                  <c:pt idx="150">
                    <c:v>0.3553333333333334</c:v>
                  </c:pt>
                  <c:pt idx="151">
                    <c:v>0.20193333333333335</c:v>
                  </c:pt>
                  <c:pt idx="152">
                    <c:v>0.20239999999999997</c:v>
                  </c:pt>
                  <c:pt idx="153">
                    <c:v>0.3204666666666667</c:v>
                  </c:pt>
                  <c:pt idx="154">
                    <c:v>0.1178666666666667</c:v>
                  </c:pt>
                  <c:pt idx="155">
                    <c:v>0.17440000000000005</c:v>
                  </c:pt>
                  <c:pt idx="156">
                    <c:v>0.16</c:v>
                  </c:pt>
                  <c:pt idx="157">
                    <c:v>0.13626666666666665</c:v>
                  </c:pt>
                  <c:pt idx="158">
                    <c:v>0.19739999999999996</c:v>
                  </c:pt>
                  <c:pt idx="159">
                    <c:v>0.20066666666666666</c:v>
                  </c:pt>
                  <c:pt idx="160">
                    <c:v>0.18339999999999995</c:v>
                  </c:pt>
                  <c:pt idx="161">
                    <c:v>0.10640000000000002</c:v>
                  </c:pt>
                  <c:pt idx="162">
                    <c:v>0.133</c:v>
                  </c:pt>
                  <c:pt idx="163">
                    <c:v>0.14533333333333331</c:v>
                  </c:pt>
                  <c:pt idx="164">
                    <c:v>0.14300000000000002</c:v>
                  </c:pt>
                  <c:pt idx="165">
                    <c:v>0.05066666666666668</c:v>
                  </c:pt>
                  <c:pt idx="166">
                    <c:v>0.05173333333333334</c:v>
                  </c:pt>
                  <c:pt idx="167">
                    <c:v>0.08266666666666667</c:v>
                  </c:pt>
                  <c:pt idx="168">
                    <c:v>0.057999999999999996</c:v>
                  </c:pt>
                  <c:pt idx="169">
                    <c:v>0.04</c:v>
                  </c:pt>
                  <c:pt idx="170">
                    <c:v>0.0758</c:v>
                  </c:pt>
                  <c:pt idx="171">
                    <c:v>0.06119999999999999</c:v>
                  </c:pt>
                  <c:pt idx="172">
                    <c:v>0.046</c:v>
                  </c:pt>
                  <c:pt idx="173">
                    <c:v>0.0862</c:v>
                  </c:pt>
                  <c:pt idx="174">
                    <c:v>0.07375846423690206</c:v>
                  </c:pt>
                  <c:pt idx="175">
                    <c:v>0.054400000000000004</c:v>
                  </c:pt>
                  <c:pt idx="176">
                    <c:v>0.05360000000000001</c:v>
                  </c:pt>
                  <c:pt idx="177">
                    <c:v>0.05413333333333334</c:v>
                  </c:pt>
                  <c:pt idx="178">
                    <c:v>0.022367716051562774</c:v>
                  </c:pt>
                  <c:pt idx="179">
                    <c:v>0.020444823822887433</c:v>
                  </c:pt>
                  <c:pt idx="180">
                    <c:v>0.020444823822887433</c:v>
                  </c:pt>
                  <c:pt idx="181">
                    <c:v>0.020444823822887433</c:v>
                  </c:pt>
                  <c:pt idx="182">
                    <c:v>0.02026666666666667</c:v>
                  </c:pt>
                  <c:pt idx="183">
                    <c:v>0.020733333333333333</c:v>
                  </c:pt>
                  <c:pt idx="184">
                    <c:v>0.028768809523809523</c:v>
                  </c:pt>
                  <c:pt idx="185">
                    <c:v>0.024733333333333336</c:v>
                  </c:pt>
                  <c:pt idx="186">
                    <c:v>0.018018437930425565</c:v>
                  </c:pt>
                  <c:pt idx="187">
                    <c:v>0.007590446487867178</c:v>
                  </c:pt>
                  <c:pt idx="188">
                    <c:v>0.010769641061863558</c:v>
                  </c:pt>
                  <c:pt idx="189">
                    <c:v>0.008019956037054481</c:v>
                  </c:pt>
                  <c:pt idx="190">
                    <c:v>0.008551066998165845</c:v>
                  </c:pt>
                  <c:pt idx="191">
                    <c:v>0.003740220008514261</c:v>
                  </c:pt>
                  <c:pt idx="192">
                    <c:v>0.003630213537675606</c:v>
                  </c:pt>
                  <c:pt idx="193">
                    <c:v>0.0029701747126436775</c:v>
                  </c:pt>
                  <c:pt idx="194">
                    <c:v>0.004142169639178291</c:v>
                  </c:pt>
                  <c:pt idx="195">
                    <c:v>0.003727952675260462</c:v>
                  </c:pt>
                  <c:pt idx="196">
                    <c:v>0.0026924102654658894</c:v>
                  </c:pt>
                  <c:pt idx="197">
                    <c:v>0.0020710848195891456</c:v>
                  </c:pt>
                  <c:pt idx="198">
                    <c:v>0.0004142169639178291</c:v>
                  </c:pt>
                  <c:pt idx="199">
                    <c:v>0.00011000647083865474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-0.24837548153988243</c:v>
                </c:pt>
                <c:pt idx="1">
                  <c:v>-0.17731337761284038</c:v>
                </c:pt>
                <c:pt idx="2">
                  <c:v>-0.030685163421168938</c:v>
                </c:pt>
                <c:pt idx="3">
                  <c:v>-5.773159728050814E-15</c:v>
                </c:pt>
                <c:pt idx="4">
                  <c:v>0</c:v>
                </c:pt>
                <c:pt idx="5">
                  <c:v>-0.08819605189510371</c:v>
                </c:pt>
                <c:pt idx="6">
                  <c:v>-0.008393345487704096</c:v>
                </c:pt>
                <c:pt idx="7">
                  <c:v>0</c:v>
                </c:pt>
                <c:pt idx="8">
                  <c:v>0</c:v>
                </c:pt>
                <c:pt idx="9">
                  <c:v>-0.13453287835160266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-8.659739592076221E-15</c:v>
                </c:pt>
                <c:pt idx="15">
                  <c:v>0</c:v>
                </c:pt>
                <c:pt idx="16">
                  <c:v>-0.09732603313333987</c:v>
                </c:pt>
                <c:pt idx="17">
                  <c:v>-7.549516567451064E-15</c:v>
                </c:pt>
                <c:pt idx="18">
                  <c:v>-0.05700870836195304</c:v>
                </c:pt>
                <c:pt idx="19">
                  <c:v>0</c:v>
                </c:pt>
                <c:pt idx="20">
                  <c:v>0</c:v>
                </c:pt>
                <c:pt idx="21">
                  <c:v>-2.398081733190338E-14</c:v>
                </c:pt>
                <c:pt idx="22">
                  <c:v>-0.030448494421750905</c:v>
                </c:pt>
                <c:pt idx="23">
                  <c:v>1.3322676295501878E-15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-0.5458458204669387</c:v>
                </c:pt>
                <c:pt idx="32">
                  <c:v>-5.773159728050814E-15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-8.881784197001252E-16</c:v>
                </c:pt>
                <c:pt idx="37">
                  <c:v>-4.9960036108132044E-15</c:v>
                </c:pt>
                <c:pt idx="38">
                  <c:v>-3.552713678800501E-15</c:v>
                </c:pt>
                <c:pt idx="39">
                  <c:v>0</c:v>
                </c:pt>
                <c:pt idx="40">
                  <c:v>-0.1826360692236897</c:v>
                </c:pt>
                <c:pt idx="41">
                  <c:v>3.552713678800501E-15</c:v>
                </c:pt>
                <c:pt idx="42">
                  <c:v>-0.9026739668666606</c:v>
                </c:pt>
                <c:pt idx="43">
                  <c:v>0</c:v>
                </c:pt>
                <c:pt idx="44">
                  <c:v>-3.552713678800501E-15</c:v>
                </c:pt>
                <c:pt idx="45">
                  <c:v>0</c:v>
                </c:pt>
                <c:pt idx="46">
                  <c:v>-0.00028228412867337127</c:v>
                </c:pt>
                <c:pt idx="47">
                  <c:v>0</c:v>
                </c:pt>
                <c:pt idx="48">
                  <c:v>-4.440892098500626E-16</c:v>
                </c:pt>
                <c:pt idx="49">
                  <c:v>-2.220446049250313E-16</c:v>
                </c:pt>
                <c:pt idx="50">
                  <c:v>0</c:v>
                </c:pt>
                <c:pt idx="51">
                  <c:v>-1.7857575457010189</c:v>
                </c:pt>
                <c:pt idx="52">
                  <c:v>1.3322676295501878E-15</c:v>
                </c:pt>
                <c:pt idx="53">
                  <c:v>-0.05917979434810916</c:v>
                </c:pt>
                <c:pt idx="54">
                  <c:v>-2.886579864025407E-15</c:v>
                </c:pt>
                <c:pt idx="55">
                  <c:v>0</c:v>
                </c:pt>
                <c:pt idx="56">
                  <c:v>1.021405182655144E-14</c:v>
                </c:pt>
                <c:pt idx="57">
                  <c:v>0</c:v>
                </c:pt>
                <c:pt idx="58">
                  <c:v>1.1546319456101628E-14</c:v>
                </c:pt>
                <c:pt idx="59">
                  <c:v>0</c:v>
                </c:pt>
                <c:pt idx="60">
                  <c:v>-4.9960036108132044E-15</c:v>
                </c:pt>
                <c:pt idx="61">
                  <c:v>-1.0000000000000027</c:v>
                </c:pt>
                <c:pt idx="62">
                  <c:v>-0.3191981519666278</c:v>
                </c:pt>
                <c:pt idx="63">
                  <c:v>0</c:v>
                </c:pt>
                <c:pt idx="64">
                  <c:v>-4.440892098500626E-16</c:v>
                </c:pt>
                <c:pt idx="65">
                  <c:v>4.218847493575595E-15</c:v>
                </c:pt>
                <c:pt idx="66">
                  <c:v>-7.105427357601002E-15</c:v>
                </c:pt>
                <c:pt idx="67">
                  <c:v>2.886579864025407E-15</c:v>
                </c:pt>
                <c:pt idx="68">
                  <c:v>2.220446049250313E-15</c:v>
                </c:pt>
                <c:pt idx="69">
                  <c:v>-4.218847493575595E-15</c:v>
                </c:pt>
                <c:pt idx="70">
                  <c:v>0</c:v>
                </c:pt>
                <c:pt idx="71">
                  <c:v>0</c:v>
                </c:pt>
                <c:pt idx="72">
                  <c:v>2.220446049250313E-15</c:v>
                </c:pt>
                <c:pt idx="73">
                  <c:v>-0.07770423424326625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-6.661338147750939E-15</c:v>
                </c:pt>
                <c:pt idx="80">
                  <c:v>0</c:v>
                </c:pt>
                <c:pt idx="81">
                  <c:v>-0.2145094019473952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-0.9999999999999982</c:v>
                </c:pt>
                <c:pt idx="86">
                  <c:v>5.329070518200751E-15</c:v>
                </c:pt>
                <c:pt idx="87">
                  <c:v>4.440892098500626E-16</c:v>
                </c:pt>
                <c:pt idx="88">
                  <c:v>8.881784197001252E-16</c:v>
                </c:pt>
                <c:pt idx="89">
                  <c:v>0</c:v>
                </c:pt>
                <c:pt idx="90">
                  <c:v>0</c:v>
                </c:pt>
                <c:pt idx="91">
                  <c:v>2.1094237467877974E-15</c:v>
                </c:pt>
                <c:pt idx="92">
                  <c:v>1.4654943925052066E-14</c:v>
                </c:pt>
                <c:pt idx="93">
                  <c:v>0</c:v>
                </c:pt>
                <c:pt idx="94">
                  <c:v>0</c:v>
                </c:pt>
                <c:pt idx="95">
                  <c:v>-2.999999999999999</c:v>
                </c:pt>
                <c:pt idx="96">
                  <c:v>-2.220446049250313E-15</c:v>
                </c:pt>
                <c:pt idx="97">
                  <c:v>0</c:v>
                </c:pt>
                <c:pt idx="98">
                  <c:v>0</c:v>
                </c:pt>
                <c:pt idx="99">
                  <c:v>8.881784197001252E-16</c:v>
                </c:pt>
                <c:pt idx="100">
                  <c:v>0</c:v>
                </c:pt>
                <c:pt idx="101">
                  <c:v>4.440892098500626E-16</c:v>
                </c:pt>
                <c:pt idx="102">
                  <c:v>4.440892098500626E-16</c:v>
                </c:pt>
                <c:pt idx="103">
                  <c:v>0</c:v>
                </c:pt>
                <c:pt idx="104">
                  <c:v>-1.021405182655144E-14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-8.881784197001252E-16</c:v>
                </c:pt>
                <c:pt idx="111">
                  <c:v>3.1086244689504383E-15</c:v>
                </c:pt>
                <c:pt idx="112">
                  <c:v>-4.000000000000007</c:v>
                </c:pt>
                <c:pt idx="113">
                  <c:v>-1.3322676295501878E-15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-8.43769498715119E-15</c:v>
                </c:pt>
                <c:pt idx="118">
                  <c:v>0</c:v>
                </c:pt>
                <c:pt idx="119">
                  <c:v>0</c:v>
                </c:pt>
                <c:pt idx="120">
                  <c:v>-4.440892098500626E-16</c:v>
                </c:pt>
                <c:pt idx="121">
                  <c:v>0</c:v>
                </c:pt>
                <c:pt idx="122">
                  <c:v>-0.3222784062342472</c:v>
                </c:pt>
                <c:pt idx="123">
                  <c:v>0</c:v>
                </c:pt>
                <c:pt idx="124">
                  <c:v>0</c:v>
                </c:pt>
                <c:pt idx="125">
                  <c:v>-8.881784197001252E-16</c:v>
                </c:pt>
                <c:pt idx="126">
                  <c:v>2.6645352591003757E-15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-0.1502353577699873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1.3322676295501878E-15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-3.1086244689504383E-15</c:v>
                </c:pt>
                <c:pt idx="142">
                  <c:v>0</c:v>
                </c:pt>
                <c:pt idx="143">
                  <c:v>0</c:v>
                </c:pt>
                <c:pt idx="144">
                  <c:v>2.886579864025407E-15</c:v>
                </c:pt>
                <c:pt idx="145">
                  <c:v>0</c:v>
                </c:pt>
                <c:pt idx="146">
                  <c:v>0</c:v>
                </c:pt>
                <c:pt idx="147">
                  <c:v>3.552713678800501E-15</c:v>
                </c:pt>
                <c:pt idx="148">
                  <c:v>-3.9968028886505635E-15</c:v>
                </c:pt>
                <c:pt idx="149">
                  <c:v>0</c:v>
                </c:pt>
                <c:pt idx="150">
                  <c:v>1.7763568394002505E-15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-3.9968028886505635E-15</c:v>
                </c:pt>
                <c:pt idx="159">
                  <c:v>-2.6645352591003757E-15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-8.881784197001252E-16</c:v>
                </c:pt>
                <c:pt idx="164">
                  <c:v>2.6645352591003757E-15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-2.55351295663786E-15</c:v>
                </c:pt>
                <c:pt idx="170">
                  <c:v>0</c:v>
                </c:pt>
                <c:pt idx="171">
                  <c:v>-6.661338147750939E-16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-4.440892098500626E-16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5.551115123125783E-17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5.551115123125783E-17</c:v>
                </c:pt>
                <c:pt idx="193">
                  <c:v>-0.5693321961013117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-0.7838447824776953</c:v>
                </c:pt>
                <c:pt idx="198">
                  <c:v>0</c:v>
                </c:pt>
                <c:pt idx="199">
                  <c:v>-5.551115123125783E-17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'[1]Graph'!$B$47:$B$246</c:f>
              <c:numCache>
                <c:ptCount val="200"/>
                <c:pt idx="0">
                  <c:v>2.432426366493483</c:v>
                </c:pt>
                <c:pt idx="1">
                  <c:v>3.0304484944217505</c:v>
                </c:pt>
                <c:pt idx="2">
                  <c:v>0</c:v>
                </c:pt>
                <c:pt idx="3">
                  <c:v>0.9999999999999978</c:v>
                </c:pt>
                <c:pt idx="4">
                  <c:v>0</c:v>
                </c:pt>
                <c:pt idx="5">
                  <c:v>2.3442303145983794</c:v>
                </c:pt>
                <c:pt idx="6">
                  <c:v>3.991606654512297</c:v>
                </c:pt>
                <c:pt idx="7">
                  <c:v>0</c:v>
                </c:pt>
                <c:pt idx="8">
                  <c:v>0</c:v>
                </c:pt>
                <c:pt idx="9">
                  <c:v>2.0591797943481174</c:v>
                </c:pt>
                <c:pt idx="10">
                  <c:v>0</c:v>
                </c:pt>
                <c:pt idx="11">
                  <c:v>0</c:v>
                </c:pt>
                <c:pt idx="12">
                  <c:v>15.785757545701026</c:v>
                </c:pt>
                <c:pt idx="13">
                  <c:v>0</c:v>
                </c:pt>
                <c:pt idx="14">
                  <c:v>1.9999999999999918</c:v>
                </c:pt>
                <c:pt idx="15">
                  <c:v>0</c:v>
                </c:pt>
                <c:pt idx="16">
                  <c:v>3.9999999999999996</c:v>
                </c:pt>
                <c:pt idx="17">
                  <c:v>3.9916066545122892</c:v>
                </c:pt>
                <c:pt idx="18">
                  <c:v>1.9429912916380383</c:v>
                </c:pt>
                <c:pt idx="19">
                  <c:v>0</c:v>
                </c:pt>
                <c:pt idx="20">
                  <c:v>0</c:v>
                </c:pt>
                <c:pt idx="21">
                  <c:v>2.999999999999992</c:v>
                </c:pt>
                <c:pt idx="22">
                  <c:v>2.9999999999999996</c:v>
                </c:pt>
                <c:pt idx="23">
                  <c:v>0.9999999999999991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1.182636069223698</c:v>
                </c:pt>
                <c:pt idx="32">
                  <c:v>2.0591797943481116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2.9999999999999987</c:v>
                </c:pt>
                <c:pt idx="37">
                  <c:v>0.9999999999999941</c:v>
                </c:pt>
                <c:pt idx="38">
                  <c:v>3.9916066545122857</c:v>
                </c:pt>
                <c:pt idx="39">
                  <c:v>0</c:v>
                </c:pt>
                <c:pt idx="40">
                  <c:v>1.0000000000000042</c:v>
                </c:pt>
                <c:pt idx="41">
                  <c:v>2.344230314598383</c:v>
                </c:pt>
                <c:pt idx="42">
                  <c:v>4.097326033133339</c:v>
                </c:pt>
                <c:pt idx="43">
                  <c:v>0</c:v>
                </c:pt>
                <c:pt idx="44">
                  <c:v>1.9999999999999956</c:v>
                </c:pt>
                <c:pt idx="45">
                  <c:v>4.097326033133339</c:v>
                </c:pt>
                <c:pt idx="46">
                  <c:v>2.343948030469708</c:v>
                </c:pt>
                <c:pt idx="47">
                  <c:v>0</c:v>
                </c:pt>
                <c:pt idx="48">
                  <c:v>2.3439480304697073</c:v>
                </c:pt>
                <c:pt idx="49">
                  <c:v>1.9999999999999991</c:v>
                </c:pt>
                <c:pt idx="50">
                  <c:v>0</c:v>
                </c:pt>
                <c:pt idx="51">
                  <c:v>14.000000000000007</c:v>
                </c:pt>
                <c:pt idx="52">
                  <c:v>2.3442303145983843</c:v>
                </c:pt>
                <c:pt idx="53">
                  <c:v>1.9999999999999993</c:v>
                </c:pt>
                <c:pt idx="54">
                  <c:v>1.999999999999997</c:v>
                </c:pt>
                <c:pt idx="55">
                  <c:v>0</c:v>
                </c:pt>
                <c:pt idx="56">
                  <c:v>2.059179794348122</c:v>
                </c:pt>
                <c:pt idx="57">
                  <c:v>0</c:v>
                </c:pt>
                <c:pt idx="58">
                  <c:v>2.0591797943481263</c:v>
                </c:pt>
                <c:pt idx="59">
                  <c:v>0</c:v>
                </c:pt>
                <c:pt idx="60">
                  <c:v>0.9999999999999891</c:v>
                </c:pt>
                <c:pt idx="61">
                  <c:v>5.999999999999998</c:v>
                </c:pt>
                <c:pt idx="62">
                  <c:v>2.680801848033364</c:v>
                </c:pt>
                <c:pt idx="63">
                  <c:v>0</c:v>
                </c:pt>
                <c:pt idx="64">
                  <c:v>1.9999999999999913</c:v>
                </c:pt>
                <c:pt idx="65">
                  <c:v>1.9999999999999998</c:v>
                </c:pt>
                <c:pt idx="66">
                  <c:v>2.0591797943481147</c:v>
                </c:pt>
                <c:pt idx="67">
                  <c:v>1.0000000000000029</c:v>
                </c:pt>
                <c:pt idx="68">
                  <c:v>3.000000000000001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1.9999999999999991</c:v>
                </c:pt>
                <c:pt idx="73">
                  <c:v>0.030685163421168938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2.0591797943481196</c:v>
                </c:pt>
                <c:pt idx="80">
                  <c:v>0</c:v>
                </c:pt>
                <c:pt idx="81">
                  <c:v>1.7284818896906367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5</c:v>
                </c:pt>
                <c:pt idx="86">
                  <c:v>0.9999999999999944</c:v>
                </c:pt>
                <c:pt idx="87">
                  <c:v>4</c:v>
                </c:pt>
                <c:pt idx="88">
                  <c:v>2.680801848033365</c:v>
                </c:pt>
                <c:pt idx="89">
                  <c:v>0</c:v>
                </c:pt>
                <c:pt idx="90">
                  <c:v>0</c:v>
                </c:pt>
                <c:pt idx="91">
                  <c:v>0.9999999999999966</c:v>
                </c:pt>
                <c:pt idx="92">
                  <c:v>3.000000000000016</c:v>
                </c:pt>
                <c:pt idx="93">
                  <c:v>0</c:v>
                </c:pt>
                <c:pt idx="94">
                  <c:v>0</c:v>
                </c:pt>
                <c:pt idx="95">
                  <c:v>7.000000000000001</c:v>
                </c:pt>
                <c:pt idx="96">
                  <c:v>1.0000000000000007</c:v>
                </c:pt>
                <c:pt idx="97">
                  <c:v>0</c:v>
                </c:pt>
                <c:pt idx="98">
                  <c:v>0</c:v>
                </c:pt>
                <c:pt idx="99">
                  <c:v>7.000000000000002</c:v>
                </c:pt>
                <c:pt idx="100">
                  <c:v>0</c:v>
                </c:pt>
                <c:pt idx="101">
                  <c:v>3.0000000000000018</c:v>
                </c:pt>
                <c:pt idx="102">
                  <c:v>3.0000000000000013</c:v>
                </c:pt>
                <c:pt idx="103">
                  <c:v>0</c:v>
                </c:pt>
                <c:pt idx="104">
                  <c:v>2.0591797943481085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3.991606654512285</c:v>
                </c:pt>
                <c:pt idx="111">
                  <c:v>2.0591797943481227</c:v>
                </c:pt>
                <c:pt idx="112">
                  <c:v>10</c:v>
                </c:pt>
                <c:pt idx="113">
                  <c:v>3.9916066545122835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1.9429912916380325</c:v>
                </c:pt>
                <c:pt idx="118">
                  <c:v>0</c:v>
                </c:pt>
                <c:pt idx="119">
                  <c:v>0</c:v>
                </c:pt>
                <c:pt idx="120">
                  <c:v>3.0000000000000013</c:v>
                </c:pt>
                <c:pt idx="121">
                  <c:v>0</c:v>
                </c:pt>
                <c:pt idx="122">
                  <c:v>0.10838939766443519</c:v>
                </c:pt>
                <c:pt idx="123">
                  <c:v>2.680801848033365</c:v>
                </c:pt>
                <c:pt idx="124">
                  <c:v>0</c:v>
                </c:pt>
                <c:pt idx="125">
                  <c:v>2.680801848033364</c:v>
                </c:pt>
                <c:pt idx="126">
                  <c:v>3.991606654512286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2.19371267269972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2.0000000000000004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2.344230314598381</c:v>
                </c:pt>
                <c:pt idx="142">
                  <c:v>0</c:v>
                </c:pt>
                <c:pt idx="143">
                  <c:v>0</c:v>
                </c:pt>
                <c:pt idx="144">
                  <c:v>1.0000000000000036</c:v>
                </c:pt>
                <c:pt idx="145">
                  <c:v>0</c:v>
                </c:pt>
                <c:pt idx="146">
                  <c:v>0</c:v>
                </c:pt>
                <c:pt idx="147">
                  <c:v>4.0000000000000036</c:v>
                </c:pt>
                <c:pt idx="148">
                  <c:v>2.0591797943481187</c:v>
                </c:pt>
                <c:pt idx="149">
                  <c:v>0</c:v>
                </c:pt>
                <c:pt idx="150">
                  <c:v>2.680801848033366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1.182636069223694</c:v>
                </c:pt>
                <c:pt idx="159">
                  <c:v>4.000000000000001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7.000000000000001</c:v>
                </c:pt>
                <c:pt idx="164">
                  <c:v>1.942991291638041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0.999999999999994</c:v>
                </c:pt>
                <c:pt idx="170">
                  <c:v>0</c:v>
                </c:pt>
                <c:pt idx="171">
                  <c:v>1.9429912916380319</c:v>
                </c:pt>
                <c:pt idx="172">
                  <c:v>0</c:v>
                </c:pt>
                <c:pt idx="173">
                  <c:v>0</c:v>
                </c:pt>
                <c:pt idx="174">
                  <c:v>2.19371267269972</c:v>
                </c:pt>
                <c:pt idx="175">
                  <c:v>0</c:v>
                </c:pt>
                <c:pt idx="176">
                  <c:v>2.6808018480333655</c:v>
                </c:pt>
                <c:pt idx="177">
                  <c:v>0</c:v>
                </c:pt>
                <c:pt idx="178">
                  <c:v>3.207761872034591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3.207761872034591</c:v>
                </c:pt>
                <c:pt idx="187">
                  <c:v>0.43066780389868237</c:v>
                </c:pt>
                <c:pt idx="188">
                  <c:v>3.207761872034591</c:v>
                </c:pt>
                <c:pt idx="189">
                  <c:v>0</c:v>
                </c:pt>
                <c:pt idx="190">
                  <c:v>0</c:v>
                </c:pt>
                <c:pt idx="191">
                  <c:v>0.4306678038986823</c:v>
                </c:pt>
                <c:pt idx="192">
                  <c:v>0.43066780389868237</c:v>
                </c:pt>
                <c:pt idx="193">
                  <c:v>0.4306678038986823</c:v>
                </c:pt>
                <c:pt idx="194">
                  <c:v>3.207761872034591</c:v>
                </c:pt>
                <c:pt idx="195">
                  <c:v>3.207761872034591</c:v>
                </c:pt>
                <c:pt idx="196">
                  <c:v>3.207761872034591</c:v>
                </c:pt>
                <c:pt idx="197">
                  <c:v>3.207761872034591</c:v>
                </c:pt>
                <c:pt idx="198">
                  <c:v>3.207761872034591</c:v>
                </c:pt>
                <c:pt idx="199">
                  <c:v>0.4306678038986823</c:v>
                </c:pt>
              </c:numCache>
            </c:numRef>
          </c:xVal>
          <c:yVal>
            <c:numRef>
              <c:f>'[1]Graph'!$D$47:$D$246</c:f>
              <c:numCache>
                <c:ptCount val="200"/>
                <c:pt idx="0">
                  <c:v>831.7556459279351</c:v>
                </c:pt>
                <c:pt idx="1">
                  <c:v>1110.5445792612686</c:v>
                </c:pt>
                <c:pt idx="2">
                  <c:v>343.40840763736105</c:v>
                </c:pt>
                <c:pt idx="3">
                  <c:v>410.69214538508305</c:v>
                </c:pt>
                <c:pt idx="4">
                  <c:v>264.7874743040277</c:v>
                </c:pt>
                <c:pt idx="5">
                  <c:v>627.1614459279351</c:v>
                </c:pt>
                <c:pt idx="6">
                  <c:v>1150.0971828906759</c:v>
                </c:pt>
                <c:pt idx="7">
                  <c:v>301.50440763736106</c:v>
                </c:pt>
                <c:pt idx="8">
                  <c:v>175.65507430402766</c:v>
                </c:pt>
                <c:pt idx="9">
                  <c:v>567.5462285279401</c:v>
                </c:pt>
                <c:pt idx="10">
                  <c:v>231.52554097069432</c:v>
                </c:pt>
                <c:pt idx="11">
                  <c:v>135.43434097069436</c:v>
                </c:pt>
                <c:pt idx="12">
                  <c:v>1217.6555338640485</c:v>
                </c:pt>
                <c:pt idx="13">
                  <c:v>209.22154097069435</c:v>
                </c:pt>
                <c:pt idx="14">
                  <c:v>474.1920285279402</c:v>
                </c:pt>
                <c:pt idx="15">
                  <c:v>190.04314097069434</c:v>
                </c:pt>
                <c:pt idx="16">
                  <c:v>1174.2856495573424</c:v>
                </c:pt>
                <c:pt idx="17">
                  <c:v>1134.2461828906758</c:v>
                </c:pt>
                <c:pt idx="18">
                  <c:v>453.97016186127354</c:v>
                </c:pt>
                <c:pt idx="19">
                  <c:v>120.09414097069437</c:v>
                </c:pt>
                <c:pt idx="20">
                  <c:v>112.67894097069437</c:v>
                </c:pt>
                <c:pt idx="21">
                  <c:v>846.4657125946019</c:v>
                </c:pt>
                <c:pt idx="22">
                  <c:v>877.5555792612687</c:v>
                </c:pt>
                <c:pt idx="23">
                  <c:v>367.4168787184164</c:v>
                </c:pt>
                <c:pt idx="24">
                  <c:v>81.41140763736104</c:v>
                </c:pt>
                <c:pt idx="25">
                  <c:v>93.37020763736103</c:v>
                </c:pt>
                <c:pt idx="26">
                  <c:v>163.50007430402766</c:v>
                </c:pt>
                <c:pt idx="27">
                  <c:v>144.74334097069436</c:v>
                </c:pt>
                <c:pt idx="28">
                  <c:v>66.11414097069436</c:v>
                </c:pt>
                <c:pt idx="29">
                  <c:v>70.72040763736103</c:v>
                </c:pt>
                <c:pt idx="30">
                  <c:v>105.31114097069437</c:v>
                </c:pt>
                <c:pt idx="31">
                  <c:v>439.8324120517497</c:v>
                </c:pt>
                <c:pt idx="32">
                  <c:v>531.59862852794</c:v>
                </c:pt>
                <c:pt idx="33">
                  <c:v>153.58434097069434</c:v>
                </c:pt>
                <c:pt idx="34">
                  <c:v>127.0844743040277</c:v>
                </c:pt>
                <c:pt idx="35">
                  <c:v>57.243474304027686</c:v>
                </c:pt>
                <c:pt idx="36">
                  <c:v>861.5811792612686</c:v>
                </c:pt>
                <c:pt idx="37">
                  <c:v>356.8870787184164</c:v>
                </c:pt>
                <c:pt idx="38">
                  <c:v>1119.4457828906757</c:v>
                </c:pt>
                <c:pt idx="39">
                  <c:v>86.95540763736105</c:v>
                </c:pt>
                <c:pt idx="40">
                  <c:v>428.67241205174975</c:v>
                </c:pt>
                <c:pt idx="41">
                  <c:v>585.6891125946017</c:v>
                </c:pt>
                <c:pt idx="42">
                  <c:v>1182.998200530715</c:v>
                </c:pt>
                <c:pt idx="43">
                  <c:v>76.03240763736105</c:v>
                </c:pt>
                <c:pt idx="44">
                  <c:v>492.99149519460684</c:v>
                </c:pt>
                <c:pt idx="45">
                  <c:v>1178.4968382972124</c:v>
                </c:pt>
                <c:pt idx="46">
                  <c:v>575.3332459279352</c:v>
                </c:pt>
                <c:pt idx="47">
                  <c:v>48.27680763736102</c:v>
                </c:pt>
                <c:pt idx="48">
                  <c:v>571.7931612304969</c:v>
                </c:pt>
                <c:pt idx="49">
                  <c:v>498.47182852794015</c:v>
                </c:pt>
                <c:pt idx="50">
                  <c:v>37.19374097069435</c:v>
                </c:pt>
                <c:pt idx="51">
                  <c:v>1200.6854671973817</c:v>
                </c:pt>
                <c:pt idx="52">
                  <c:v>579.0963125946018</c:v>
                </c:pt>
                <c:pt idx="53">
                  <c:v>503.8984951946068</c:v>
                </c:pt>
                <c:pt idx="54">
                  <c:v>482.7582285279402</c:v>
                </c:pt>
                <c:pt idx="55">
                  <c:v>98.39514097069437</c:v>
                </c:pt>
                <c:pt idx="56">
                  <c:v>522.8910951946068</c:v>
                </c:pt>
                <c:pt idx="57">
                  <c:v>27.465654347990633</c:v>
                </c:pt>
                <c:pt idx="58">
                  <c:v>514.1881618612736</c:v>
                </c:pt>
                <c:pt idx="59">
                  <c:v>51.168007637361015</c:v>
                </c:pt>
                <c:pt idx="60">
                  <c:v>350.8838787184163</c:v>
                </c:pt>
                <c:pt idx="61">
                  <c:v>1189.317000530715</c:v>
                </c:pt>
                <c:pt idx="62">
                  <c:v>841.0607125946019</c:v>
                </c:pt>
                <c:pt idx="63">
                  <c:v>62.20547430402769</c:v>
                </c:pt>
                <c:pt idx="64">
                  <c:v>457.6480285279402</c:v>
                </c:pt>
                <c:pt idx="65">
                  <c:v>486.8658285279402</c:v>
                </c:pt>
                <c:pt idx="66">
                  <c:v>518.3209618612735</c:v>
                </c:pt>
                <c:pt idx="67">
                  <c:v>416.48907871841647</c:v>
                </c:pt>
                <c:pt idx="68">
                  <c:v>855.1999792612686</c:v>
                </c:pt>
                <c:pt idx="69">
                  <c:v>420.3224120517498</c:v>
                </c:pt>
                <c:pt idx="70">
                  <c:v>30.2319210146573</c:v>
                </c:pt>
                <c:pt idx="71">
                  <c:v>13.68198768132397</c:v>
                </c:pt>
                <c:pt idx="72">
                  <c:v>478.3154285279402</c:v>
                </c:pt>
                <c:pt idx="73">
                  <c:v>344.8869561947729</c:v>
                </c:pt>
                <c:pt idx="74">
                  <c:v>12.047121014657302</c:v>
                </c:pt>
                <c:pt idx="75">
                  <c:v>19.828054347990633</c:v>
                </c:pt>
                <c:pt idx="76">
                  <c:v>16.98638768132397</c:v>
                </c:pt>
                <c:pt idx="77">
                  <c:v>23.987054347990632</c:v>
                </c:pt>
                <c:pt idx="78">
                  <c:v>21.4443210146573</c:v>
                </c:pt>
                <c:pt idx="79">
                  <c:v>509.75029519460685</c:v>
                </c:pt>
                <c:pt idx="80">
                  <c:v>42.01480763736102</c:v>
                </c:pt>
                <c:pt idx="81">
                  <c:v>442.5596951946069</c:v>
                </c:pt>
                <c:pt idx="82">
                  <c:v>8.84576470034486</c:v>
                </c:pt>
                <c:pt idx="83">
                  <c:v>53.40400763736102</c:v>
                </c:pt>
                <c:pt idx="84">
                  <c:v>43.878140970694346</c:v>
                </c:pt>
                <c:pt idx="85">
                  <c:v>1185.4622005307149</c:v>
                </c:pt>
                <c:pt idx="86">
                  <c:v>348.19721205174966</c:v>
                </c:pt>
                <c:pt idx="87">
                  <c:v>1153.2636495573424</c:v>
                </c:pt>
                <c:pt idx="88">
                  <c:v>836.8807125946018</c:v>
                </c:pt>
                <c:pt idx="89">
                  <c:v>59.380940970694354</c:v>
                </c:pt>
                <c:pt idx="90">
                  <c:v>7.2672313670115285</c:v>
                </c:pt>
                <c:pt idx="91">
                  <c:v>346.53167871841634</c:v>
                </c:pt>
                <c:pt idx="92">
                  <c:v>847.2433125946019</c:v>
                </c:pt>
                <c:pt idx="93">
                  <c:v>6.392431367011528</c:v>
                </c:pt>
                <c:pt idx="94">
                  <c:v>45.723207637361014</c:v>
                </c:pt>
                <c:pt idx="95">
                  <c:v>1193.0146005307151</c:v>
                </c:pt>
                <c:pt idx="96">
                  <c:v>413.0490787184164</c:v>
                </c:pt>
                <c:pt idx="97">
                  <c:v>38.691340970694355</c:v>
                </c:pt>
                <c:pt idx="98">
                  <c:v>18.318187681323966</c:v>
                </c:pt>
                <c:pt idx="99">
                  <c:v>1191.0082005307152</c:v>
                </c:pt>
                <c:pt idx="100">
                  <c:v>34.58074097069435</c:v>
                </c:pt>
                <c:pt idx="101">
                  <c:v>849.9947792612685</c:v>
                </c:pt>
                <c:pt idx="102">
                  <c:v>851.5347792612686</c:v>
                </c:pt>
                <c:pt idx="103">
                  <c:v>4.439098033678196</c:v>
                </c:pt>
                <c:pt idx="104">
                  <c:v>505.0252951946068</c:v>
                </c:pt>
                <c:pt idx="105">
                  <c:v>10.845609524167749</c:v>
                </c:pt>
                <c:pt idx="106">
                  <c:v>33.106340970694355</c:v>
                </c:pt>
                <c:pt idx="107">
                  <c:v>40.17180763736102</c:v>
                </c:pt>
                <c:pt idx="108">
                  <c:v>2.7208980336781954</c:v>
                </c:pt>
                <c:pt idx="109">
                  <c:v>22.858454347990634</c:v>
                </c:pt>
                <c:pt idx="110">
                  <c:v>1113.5347828906756</c:v>
                </c:pt>
                <c:pt idx="111">
                  <c:v>506.87929519460687</c:v>
                </c:pt>
                <c:pt idx="112">
                  <c:v>1194.419400530715</c:v>
                </c:pt>
                <c:pt idx="113">
                  <c:v>1112.4263828906755</c:v>
                </c:pt>
                <c:pt idx="114">
                  <c:v>1.2393198765219755</c:v>
                </c:pt>
                <c:pt idx="115">
                  <c:v>7.783698033678195</c:v>
                </c:pt>
                <c:pt idx="116">
                  <c:v>24.594787681323968</c:v>
                </c:pt>
                <c:pt idx="117">
                  <c:v>443.2116951946069</c:v>
                </c:pt>
                <c:pt idx="118">
                  <c:v>12.60398768132397</c:v>
                </c:pt>
                <c:pt idx="119">
                  <c:v>14.512921014657303</c:v>
                </c:pt>
                <c:pt idx="120">
                  <c:v>848.4566459279353</c:v>
                </c:pt>
                <c:pt idx="121">
                  <c:v>1.918986543188642</c:v>
                </c:pt>
                <c:pt idx="122">
                  <c:v>345.6843043238655</c:v>
                </c:pt>
                <c:pt idx="123">
                  <c:v>834.3796459279351</c:v>
                </c:pt>
                <c:pt idx="124">
                  <c:v>3.293431367011529</c:v>
                </c:pt>
                <c:pt idx="125">
                  <c:v>833.2877792612685</c:v>
                </c:pt>
                <c:pt idx="126">
                  <c:v>1111.3191828906756</c:v>
                </c:pt>
                <c:pt idx="127">
                  <c:v>4.985364700344862</c:v>
                </c:pt>
                <c:pt idx="128">
                  <c:v>31.763674304027685</c:v>
                </c:pt>
                <c:pt idx="129">
                  <c:v>9.98836470034486</c:v>
                </c:pt>
                <c:pt idx="130">
                  <c:v>568.4950919946068</c:v>
                </c:pt>
                <c:pt idx="131">
                  <c:v>15.101921014657302</c:v>
                </c:pt>
                <c:pt idx="132">
                  <c:v>18.760454347990635</c:v>
                </c:pt>
                <c:pt idx="133">
                  <c:v>15.746721014657302</c:v>
                </c:pt>
                <c:pt idx="134">
                  <c:v>9.34456470034486</c:v>
                </c:pt>
                <c:pt idx="135">
                  <c:v>474.99842852794023</c:v>
                </c:pt>
                <c:pt idx="136">
                  <c:v>22.138721014657303</c:v>
                </c:pt>
                <c:pt idx="137">
                  <c:v>20.3619210146573</c:v>
                </c:pt>
                <c:pt idx="138">
                  <c:v>25.490721014657296</c:v>
                </c:pt>
                <c:pt idx="139">
                  <c:v>5.402964700344862</c:v>
                </c:pt>
                <c:pt idx="140">
                  <c:v>3.773098033678196</c:v>
                </c:pt>
                <c:pt idx="141">
                  <c:v>575.9463125946017</c:v>
                </c:pt>
                <c:pt idx="142">
                  <c:v>28.702654347990634</c:v>
                </c:pt>
                <c:pt idx="143">
                  <c:v>0.503586543188642</c:v>
                </c:pt>
                <c:pt idx="144">
                  <c:v>410.9854787184164</c:v>
                </c:pt>
                <c:pt idx="145">
                  <c:v>27.943254347990635</c:v>
                </c:pt>
                <c:pt idx="146">
                  <c:v>30.718740970694352</c:v>
                </c:pt>
                <c:pt idx="147">
                  <c:v>1150.6795828906756</c:v>
                </c:pt>
                <c:pt idx="148">
                  <c:v>505.46489519460687</c:v>
                </c:pt>
                <c:pt idx="149">
                  <c:v>0.6483198765219754</c:v>
                </c:pt>
                <c:pt idx="150">
                  <c:v>832.1645792612685</c:v>
                </c:pt>
                <c:pt idx="151">
                  <c:v>3.520098033678196</c:v>
                </c:pt>
                <c:pt idx="152">
                  <c:v>5.659764700344862</c:v>
                </c:pt>
                <c:pt idx="153">
                  <c:v>24.915254347990633</c:v>
                </c:pt>
                <c:pt idx="154">
                  <c:v>0.2950354761904762</c:v>
                </c:pt>
                <c:pt idx="155">
                  <c:v>10.183209524167747</c:v>
                </c:pt>
                <c:pt idx="156">
                  <c:v>17.146387681323965</c:v>
                </c:pt>
                <c:pt idx="157">
                  <c:v>1.375586543188642</c:v>
                </c:pt>
                <c:pt idx="158">
                  <c:v>428.86981205174976</c:v>
                </c:pt>
                <c:pt idx="159">
                  <c:v>1150.2978495573425</c:v>
                </c:pt>
                <c:pt idx="160">
                  <c:v>28.126654347990634</c:v>
                </c:pt>
                <c:pt idx="161">
                  <c:v>2.0253865431886418</c:v>
                </c:pt>
                <c:pt idx="162">
                  <c:v>15.879721014657301</c:v>
                </c:pt>
                <c:pt idx="163">
                  <c:v>1189.4623338640483</c:v>
                </c:pt>
                <c:pt idx="164">
                  <c:v>443.3546951946069</c:v>
                </c:pt>
                <c:pt idx="165">
                  <c:v>0.09666666666666668</c:v>
                </c:pt>
                <c:pt idx="166">
                  <c:v>0.1484</c:v>
                </c:pt>
                <c:pt idx="167">
                  <c:v>4.542031367011528</c:v>
                </c:pt>
                <c:pt idx="168">
                  <c:v>2.0833865431886416</c:v>
                </c:pt>
                <c:pt idx="169">
                  <c:v>345.74234538508296</c:v>
                </c:pt>
                <c:pt idx="170">
                  <c:v>12.122921014657303</c:v>
                </c:pt>
                <c:pt idx="171">
                  <c:v>442.6208951946069</c:v>
                </c:pt>
                <c:pt idx="172">
                  <c:v>0.046</c:v>
                </c:pt>
                <c:pt idx="173">
                  <c:v>9.430764700344861</c:v>
                </c:pt>
                <c:pt idx="174">
                  <c:v>567.619986992177</c:v>
                </c:pt>
                <c:pt idx="175">
                  <c:v>5.457364700344861</c:v>
                </c:pt>
                <c:pt idx="176">
                  <c:v>831.8092459279351</c:v>
                </c:pt>
                <c:pt idx="177">
                  <c:v>22.192854347990636</c:v>
                </c:pt>
                <c:pt idx="178">
                  <c:v>1110.5994630089876</c:v>
                </c:pt>
                <c:pt idx="179">
                  <c:v>2.103831367011529</c:v>
                </c:pt>
                <c:pt idx="180">
                  <c:v>10.866054347990636</c:v>
                </c:pt>
                <c:pt idx="181">
                  <c:v>10.008809524167749</c:v>
                </c:pt>
                <c:pt idx="182">
                  <c:v>4.459364700344862</c:v>
                </c:pt>
                <c:pt idx="183">
                  <c:v>7.287964700344862</c:v>
                </c:pt>
                <c:pt idx="184">
                  <c:v>0.1771688095238095</c:v>
                </c:pt>
                <c:pt idx="185">
                  <c:v>3.318164700344863</c:v>
                </c:pt>
                <c:pt idx="186">
                  <c:v>1110.5663256518742</c:v>
                </c:pt>
                <c:pt idx="187">
                  <c:v>345.6918947703533</c:v>
                </c:pt>
                <c:pt idx="188">
                  <c:v>1110.577095292936</c:v>
                </c:pt>
                <c:pt idx="189">
                  <c:v>30.239940970694352</c:v>
                </c:pt>
                <c:pt idx="190">
                  <c:v>0.3035865431886421</c:v>
                </c:pt>
                <c:pt idx="191">
                  <c:v>345.6993752103703</c:v>
                </c:pt>
                <c:pt idx="192">
                  <c:v>345.69563499036184</c:v>
                </c:pt>
                <c:pt idx="193">
                  <c:v>345.702345385083</c:v>
                </c:pt>
                <c:pt idx="194">
                  <c:v>1110.606711805856</c:v>
                </c:pt>
                <c:pt idx="195">
                  <c:v>1110.5483072139436</c:v>
                </c:pt>
                <c:pt idx="196">
                  <c:v>1110.602155419253</c:v>
                </c:pt>
                <c:pt idx="197">
                  <c:v>1110.6087828906755</c:v>
                </c:pt>
                <c:pt idx="198">
                  <c:v>1110.602569636217</c:v>
                </c:pt>
                <c:pt idx="199">
                  <c:v>345.6920047768242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'[1]Graph'!$J$47</c:f>
                <c:numCache>
                  <c:ptCount val="1"/>
                  <c:pt idx="0">
                    <c:v>102.2971</c:v>
                  </c:pt>
                </c:numCache>
              </c:numRef>
            </c:plus>
            <c:minus>
              <c:numRef>
                <c:f>'[1]Graph'!$J$47</c:f>
                <c:numCache>
                  <c:ptCount val="1"/>
                  <c:pt idx="0">
                    <c:v>102.2971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2.432426366493483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'[1]Graph'!$B$47</c:f>
              <c:numCache>
                <c:ptCount val="1"/>
                <c:pt idx="0">
                  <c:v>2.432426366493483</c:v>
                </c:pt>
              </c:numCache>
            </c:numRef>
          </c:xVal>
          <c:yVal>
            <c:numRef>
              <c:f>'[1]Graph'!$C$47</c:f>
              <c:numCache>
                <c:ptCount val="1"/>
                <c:pt idx="0">
                  <c:v>729.4585459279351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'[1]Graph'!$J$48</c:f>
                <c:numCache>
                  <c:ptCount val="1"/>
                  <c:pt idx="0">
                    <c:v>116.49449999999999</c:v>
                  </c:pt>
                </c:numCache>
              </c:numRef>
            </c:plus>
            <c:minus>
              <c:numRef>
                <c:f>'[1]Graph'!$J$48</c:f>
                <c:numCache>
                  <c:ptCount val="1"/>
                  <c:pt idx="0">
                    <c:v>116.49449999999999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3.0304484944217505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'[1]Graph'!$B$48</c:f>
              <c:numCache>
                <c:ptCount val="1"/>
                <c:pt idx="0">
                  <c:v>3.0304484944217505</c:v>
                </c:pt>
              </c:numCache>
            </c:numRef>
          </c:xVal>
          <c:yVal>
            <c:numRef>
              <c:f>'[1]Graph'!$C$48</c:f>
              <c:numCache>
                <c:ptCount val="1"/>
                <c:pt idx="0">
                  <c:v>994.0500792612686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'[1]Graph'!$J$49</c:f>
                <c:numCache>
                  <c:ptCount val="1"/>
                  <c:pt idx="0">
                    <c:v>20.951999999999998</c:v>
                  </c:pt>
                </c:numCache>
              </c:numRef>
            </c:plus>
            <c:minus>
              <c:numRef>
                <c:f>'[1]Graph'!$J$49</c:f>
                <c:numCache>
                  <c:ptCount val="1"/>
                  <c:pt idx="0">
                    <c:v>20.951999999999998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'[1]Graph'!$B$49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'[1]Graph'!$C$49</c:f>
              <c:numCache>
                <c:ptCount val="1"/>
                <c:pt idx="0">
                  <c:v>322.45640763736105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'[1]Graph'!$J$50</c:f>
                <c:numCache>
                  <c:ptCount val="1"/>
                  <c:pt idx="0">
                    <c:v>21.637633333333333</c:v>
                  </c:pt>
                </c:numCache>
              </c:numRef>
            </c:plus>
            <c:minus>
              <c:numRef>
                <c:f>'[1]Graph'!$J$50</c:f>
                <c:numCache>
                  <c:ptCount val="1"/>
                  <c:pt idx="0">
                    <c:v>21.637633333333333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0.9999999999999978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'[1]Graph'!$B$50</c:f>
              <c:numCache>
                <c:ptCount val="1"/>
                <c:pt idx="0">
                  <c:v>0.9999999999999978</c:v>
                </c:pt>
              </c:numCache>
            </c:numRef>
          </c:xVal>
          <c:yVal>
            <c:numRef>
              <c:f>'[1]Graph'!$C$50</c:f>
              <c:numCache>
                <c:ptCount val="1"/>
                <c:pt idx="0">
                  <c:v>389.0545120517497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'[1]Graph'!$J$51</c:f>
                <c:numCache>
                  <c:ptCount val="1"/>
                  <c:pt idx="0">
                    <c:v>16.630966666666673</c:v>
                  </c:pt>
                </c:numCache>
              </c:numRef>
            </c:plus>
            <c:minus>
              <c:numRef>
                <c:f>'[1]Graph'!$J$51</c:f>
                <c:numCache>
                  <c:ptCount val="1"/>
                  <c:pt idx="0">
                    <c:v>16.630966666666673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'[1]Graph'!$B$51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'[1]Graph'!$C$51</c:f>
              <c:numCache>
                <c:ptCount val="1"/>
                <c:pt idx="0">
                  <c:v>248.15650763736102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'[1]Graph'!$J$53</c:f>
                <c:numCache>
                  <c:ptCount val="1"/>
                  <c:pt idx="0">
                    <c:v>7.925500000000001</c:v>
                  </c:pt>
                </c:numCache>
              </c:numRef>
            </c:plus>
            <c:minus>
              <c:numRef>
                <c:f>'[1]Graph'!$J$53</c:f>
                <c:numCache>
                  <c:ptCount val="1"/>
                  <c:pt idx="0">
                    <c:v>7.925500000000001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3.991606654512297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'[1]Graph'!$B$53</c:f>
              <c:numCache>
                <c:ptCount val="1"/>
                <c:pt idx="0">
                  <c:v>3.991606654512297</c:v>
                </c:pt>
              </c:numCache>
            </c:numRef>
          </c:xVal>
          <c:yVal>
            <c:numRef>
              <c:f>'[1]Graph'!$C$53</c:f>
              <c:numCache>
                <c:ptCount val="1"/>
                <c:pt idx="0">
                  <c:v>1142.1716828906758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'[1]Graph'!$J$62</c:f>
                <c:numCache>
                  <c:ptCount val="1"/>
                  <c:pt idx="0">
                    <c:v>7.1940333333333335</c:v>
                  </c:pt>
                </c:numCache>
              </c:numRef>
            </c:plus>
            <c:minus>
              <c:numRef>
                <c:f>'[1]Graph'!$J$62</c:f>
                <c:numCache>
                  <c:ptCount val="1"/>
                  <c:pt idx="0">
                    <c:v>7.1940333333333335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'[1]Graph'!$B$55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'[1]Graph'!$C$55</c:f>
              <c:numCache>
                <c:ptCount val="1"/>
                <c:pt idx="0">
                  <c:v>169.57757430402768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'[1]Graph'!$J$56</c:f>
                <c:numCache>
                  <c:ptCount val="1"/>
                  <c:pt idx="0">
                    <c:v>17.973800000000004</c:v>
                  </c:pt>
                </c:numCache>
              </c:numRef>
            </c:plus>
            <c:minus>
              <c:numRef>
                <c:f>'[1]Graph'!$J$56</c:f>
                <c:numCache>
                  <c:ptCount val="1"/>
                  <c:pt idx="0">
                    <c:v>17.973800000000004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2.0591797943481174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'[1]Graph'!$B$56</c:f>
              <c:numCache>
                <c:ptCount val="1"/>
                <c:pt idx="0">
                  <c:v>2.0591797943481174</c:v>
                </c:pt>
              </c:numCache>
            </c:numRef>
          </c:xVal>
          <c:yVal>
            <c:numRef>
              <c:f>'[1]Graph'!$C$56</c:f>
              <c:numCache>
                <c:ptCount val="1"/>
                <c:pt idx="0">
                  <c:v>549.5724285279401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'[1]Graph'!$J$58</c:f>
                <c:numCache>
                  <c:ptCount val="1"/>
                  <c:pt idx="0">
                    <c:v>4.174933333333334</c:v>
                  </c:pt>
                </c:numCache>
              </c:numRef>
            </c:plus>
            <c:minus>
              <c:numRef>
                <c:f>'[1]Graph'!$J$58</c:f>
                <c:numCache>
                  <c:ptCount val="1"/>
                  <c:pt idx="0">
                    <c:v>4.174933333333334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'[1]Graph'!$B$58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'[1]Graph'!$C$58</c:f>
              <c:numCache>
                <c:ptCount val="1"/>
                <c:pt idx="0">
                  <c:v>131.25940763736102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'[1]Graph'!$J$58</c:f>
                <c:numCache>
                  <c:ptCount val="1"/>
                  <c:pt idx="0">
                    <c:v>4.174933333333334</c:v>
                  </c:pt>
                </c:numCache>
              </c:numRef>
            </c:plus>
            <c:minus>
              <c:numRef>
                <c:f>'[1]Graph'!$J$58</c:f>
                <c:numCache>
                  <c:ptCount val="1"/>
                  <c:pt idx="0">
                    <c:v>4.174933333333334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'[1]Graph'!$B$62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'[1]Graph'!$C$62</c:f>
              <c:numCache>
                <c:ptCount val="1"/>
                <c:pt idx="0">
                  <c:v>182.84910763736102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'[1]Graph'!$J$63</c:f>
                <c:numCache>
                  <c:ptCount val="1"/>
                  <c:pt idx="0">
                    <c:v>10.511</c:v>
                  </c:pt>
                </c:numCache>
              </c:numRef>
            </c:plus>
            <c:minus>
              <c:numRef>
                <c:f>'[1]Graph'!$J$63</c:f>
                <c:numCache>
                  <c:ptCount val="1"/>
                  <c:pt idx="0">
                    <c:v>10.511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3.9999999999999996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'[1]Graph'!$B$63</c:f>
              <c:numCache>
                <c:ptCount val="1"/>
                <c:pt idx="0">
                  <c:v>3.9999999999999996</c:v>
                </c:pt>
              </c:numCache>
            </c:numRef>
          </c:xVal>
          <c:yVal>
            <c:numRef>
              <c:f>'[1]Graph'!$C$63</c:f>
              <c:numCache>
                <c:ptCount val="1"/>
                <c:pt idx="0">
                  <c:v>1163.7746495573424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'[1]Graph'!$J$69</c:f>
                <c:numCache>
                  <c:ptCount val="1"/>
                  <c:pt idx="0">
                    <c:v>7.9872</c:v>
                  </c:pt>
                </c:numCache>
              </c:numRef>
            </c:plus>
            <c:minus>
              <c:numRef>
                <c:f>'[1]Graph'!$J$69</c:f>
                <c:numCache>
                  <c:ptCount val="1"/>
                  <c:pt idx="0">
                    <c:v>7.9872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2.9999999999999996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'[1]Graph'!$B$69</c:f>
              <c:numCache>
                <c:ptCount val="1"/>
                <c:pt idx="0">
                  <c:v>2.9999999999999996</c:v>
                </c:pt>
              </c:numCache>
            </c:numRef>
          </c:xVal>
          <c:yVal>
            <c:numRef>
              <c:f>'[1]Graph'!$C$69</c:f>
              <c:numCache>
                <c:ptCount val="1"/>
                <c:pt idx="0">
                  <c:v>869.5683792612687</c:v>
                </c:pt>
              </c:numCache>
            </c:numRef>
          </c:yVal>
          <c:smooth val="0"/>
        </c:ser>
        <c:axId val="8889264"/>
        <c:axId val="12894513"/>
      </c:scatterChart>
      <c:valAx>
        <c:axId val="8889264"/>
        <c:scaling>
          <c:orientation val="minMax"/>
          <c:max val="1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girls not enrolling in secondary school at the male rate 2002 (% all)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12894513"/>
        <c:crossesAt val="1220"/>
        <c:crossBetween val="midCat"/>
        <c:dispUnits/>
        <c:majorUnit val="1"/>
        <c:minorUnit val="0.22"/>
      </c:valAx>
      <c:valAx>
        <c:axId val="12894513"/>
        <c:scaling>
          <c:orientation val="maxMin"/>
          <c:max val="12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8889264"/>
        <c:crossesAt val="0"/>
        <c:crossBetween val="midCat"/>
        <c:dispUnits/>
        <c:majorUnit val="1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333375</xdr:colOff>
      <xdr:row>31</xdr:row>
      <xdr:rowOff>142875</xdr:rowOff>
    </xdr:to>
    <xdr:graphicFrame>
      <xdr:nvGraphicFramePr>
        <xdr:cNvPr id="1" name="Chart 5"/>
        <xdr:cNvGraphicFramePr/>
      </xdr:nvGraphicFramePr>
      <xdr:xfrm>
        <a:off x="0" y="161925"/>
        <a:ext cx="52292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ld_maps\data\final_files\202_female-secondary_edu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aph"/>
    </sheetNames>
    <sheetDataSet>
      <sheetData sheetId="0">
        <row r="21">
          <cell r="B21" t="str">
            <v>Norway</v>
          </cell>
          <cell r="F21">
            <v>0</v>
          </cell>
          <cell r="G21">
            <v>0.591</v>
          </cell>
        </row>
        <row r="22">
          <cell r="B22" t="str">
            <v>Sweden</v>
          </cell>
          <cell r="F22">
            <v>0</v>
          </cell>
          <cell r="G22">
            <v>1.0620666666666665</v>
          </cell>
        </row>
        <row r="23">
          <cell r="B23" t="str">
            <v>Australia</v>
          </cell>
          <cell r="F23">
            <v>0</v>
          </cell>
          <cell r="G23">
            <v>2.6130000000000004</v>
          </cell>
        </row>
        <row r="24">
          <cell r="B24" t="str">
            <v>Canada</v>
          </cell>
          <cell r="F24">
            <v>0</v>
          </cell>
          <cell r="G24">
            <v>3.8394666666666666</v>
          </cell>
        </row>
        <row r="25">
          <cell r="B25" t="str">
            <v>Netherlands</v>
          </cell>
          <cell r="F25">
            <v>0</v>
          </cell>
          <cell r="G25">
            <v>1.9749333333333334</v>
          </cell>
        </row>
        <row r="26">
          <cell r="B26" t="str">
            <v>Belgium</v>
          </cell>
          <cell r="F26">
            <v>0</v>
          </cell>
          <cell r="G26">
            <v>1.1810666666666667</v>
          </cell>
        </row>
        <row r="27">
          <cell r="B27" t="str">
            <v>Iceland</v>
          </cell>
          <cell r="F27">
            <v>0</v>
          </cell>
          <cell r="G27">
            <v>0.046</v>
          </cell>
        </row>
        <row r="28">
          <cell r="B28" t="str">
            <v>United States</v>
          </cell>
          <cell r="F28">
            <v>0</v>
          </cell>
          <cell r="G28">
            <v>41.903999999999996</v>
          </cell>
        </row>
        <row r="29">
          <cell r="B29" t="str">
            <v>Japan</v>
          </cell>
          <cell r="F29">
            <v>0</v>
          </cell>
          <cell r="G29">
            <v>12.155</v>
          </cell>
        </row>
        <row r="30">
          <cell r="B30" t="str">
            <v>Ireland</v>
          </cell>
          <cell r="F30">
            <v>0</v>
          </cell>
          <cell r="G30">
            <v>0.5433999999999999</v>
          </cell>
        </row>
        <row r="31">
          <cell r="B31" t="str">
            <v>Switzerland</v>
          </cell>
          <cell r="F31">
            <v>3.000000000000016</v>
          </cell>
          <cell r="G31">
            <v>0.7776000000000001</v>
          </cell>
        </row>
        <row r="32">
          <cell r="B32" t="str">
            <v>United Kingdom</v>
          </cell>
          <cell r="F32">
            <v>0</v>
          </cell>
          <cell r="G32">
            <v>7.367800000000001</v>
          </cell>
        </row>
        <row r="33">
          <cell r="B33" t="str">
            <v>Finland</v>
          </cell>
          <cell r="F33">
            <v>0</v>
          </cell>
          <cell r="G33">
            <v>0.6170666666666667</v>
          </cell>
        </row>
        <row r="34">
          <cell r="B34" t="str">
            <v>Austria</v>
          </cell>
          <cell r="F34">
            <v>0</v>
          </cell>
          <cell r="G34">
            <v>0.8748</v>
          </cell>
        </row>
        <row r="35">
          <cell r="B35" t="str">
            <v>Luxembourg</v>
          </cell>
          <cell r="F35">
            <v>0</v>
          </cell>
          <cell r="G35">
            <v>0.05066666666666668</v>
          </cell>
        </row>
        <row r="36">
          <cell r="B36" t="str">
            <v>France</v>
          </cell>
          <cell r="F36">
            <v>0</v>
          </cell>
          <cell r="G36">
            <v>7.4152000000000005</v>
          </cell>
        </row>
        <row r="37">
          <cell r="B37" t="str">
            <v>Denmark</v>
          </cell>
          <cell r="F37">
            <v>0</v>
          </cell>
          <cell r="G37">
            <v>0.6660000000000001</v>
          </cell>
        </row>
        <row r="38">
          <cell r="B38" t="str">
            <v>New Zealand</v>
          </cell>
          <cell r="F38">
            <v>0</v>
          </cell>
          <cell r="G38">
            <v>0.5725333333333333</v>
          </cell>
        </row>
        <row r="39">
          <cell r="B39" t="str">
            <v>Germany</v>
          </cell>
          <cell r="F39">
            <v>0</v>
          </cell>
          <cell r="G39">
            <v>8.349866666666667</v>
          </cell>
        </row>
        <row r="40">
          <cell r="B40" t="str">
            <v>Spain</v>
          </cell>
          <cell r="F40">
            <v>0</v>
          </cell>
          <cell r="G40">
            <v>3.908666666666667</v>
          </cell>
        </row>
        <row r="41">
          <cell r="B41" t="str">
            <v>Italy</v>
          </cell>
          <cell r="F41">
            <v>2.999999999999992</v>
          </cell>
          <cell r="G41">
            <v>5.405</v>
          </cell>
        </row>
        <row r="42">
          <cell r="B42" t="str">
            <v>Israel</v>
          </cell>
          <cell r="F42">
            <v>0</v>
          </cell>
          <cell r="G42">
            <v>1.1717999999999997</v>
          </cell>
        </row>
        <row r="43">
          <cell r="B43" t="str">
            <v>Hong Kong, China</v>
          </cell>
          <cell r="F43">
            <v>0</v>
          </cell>
          <cell r="G43">
            <v>0.7326666666666666</v>
          </cell>
        </row>
        <row r="44">
          <cell r="B44" t="str">
            <v>Greece</v>
          </cell>
          <cell r="F44">
            <v>0</v>
          </cell>
          <cell r="G44">
            <v>1.0779999999999998</v>
          </cell>
        </row>
        <row r="45">
          <cell r="B45" t="str">
            <v>Singapore</v>
          </cell>
          <cell r="F45">
            <v>1.9429912916380325</v>
          </cell>
          <cell r="G45">
            <v>0.5908</v>
          </cell>
        </row>
        <row r="46">
          <cell r="B46" t="str">
            <v>Portugal</v>
          </cell>
          <cell r="F46">
            <v>0</v>
          </cell>
          <cell r="G46">
            <v>1.1066666666666665</v>
          </cell>
        </row>
        <row r="47">
          <cell r="B47" t="str">
            <v>Slovenia</v>
          </cell>
          <cell r="F47">
            <v>0</v>
          </cell>
          <cell r="G47">
            <v>0.2</v>
          </cell>
        </row>
        <row r="48">
          <cell r="B48" t="str">
            <v>Republic of Korea</v>
          </cell>
          <cell r="F48">
            <v>0</v>
          </cell>
          <cell r="G48">
            <v>6.4148</v>
          </cell>
        </row>
        <row r="49">
          <cell r="B49" t="str">
            <v>Barbados</v>
          </cell>
          <cell r="F49">
            <v>0.999999999999994</v>
          </cell>
          <cell r="G49">
            <v>0.04</v>
          </cell>
        </row>
        <row r="50">
          <cell r="B50" t="str">
            <v>Cyprus</v>
          </cell>
          <cell r="F50">
            <v>0</v>
          </cell>
          <cell r="G50">
            <v>0.1178666666666667</v>
          </cell>
        </row>
        <row r="51">
          <cell r="B51" t="str">
            <v>Malta</v>
          </cell>
          <cell r="F51">
            <v>0</v>
          </cell>
          <cell r="G51">
            <v>0.05173333333333334</v>
          </cell>
        </row>
        <row r="52">
          <cell r="B52" t="str">
            <v>Czech Republic</v>
          </cell>
          <cell r="F52">
            <v>0</v>
          </cell>
          <cell r="G52">
            <v>1.0676</v>
          </cell>
        </row>
        <row r="53">
          <cell r="B53" t="str">
            <v>Brunei Darussalam</v>
          </cell>
          <cell r="F53">
            <v>1.9429912916380319</v>
          </cell>
          <cell r="G53">
            <v>0.06119999999999999</v>
          </cell>
        </row>
        <row r="54">
          <cell r="B54" t="str">
            <v>Argentina</v>
          </cell>
          <cell r="F54">
            <v>0</v>
          </cell>
          <cell r="G54">
            <v>6.916</v>
          </cell>
        </row>
        <row r="55">
          <cell r="B55" t="str">
            <v>Seychelles</v>
          </cell>
          <cell r="F55">
            <v>0</v>
          </cell>
          <cell r="G55">
            <v>0.028768809523809523</v>
          </cell>
        </row>
        <row r="56">
          <cell r="B56" t="str">
            <v>Estonia</v>
          </cell>
          <cell r="F56">
            <v>0</v>
          </cell>
          <cell r="G56">
            <v>0.14473333333333332</v>
          </cell>
        </row>
        <row r="57">
          <cell r="B57" t="str">
            <v>Poland</v>
          </cell>
          <cell r="F57">
            <v>0</v>
          </cell>
          <cell r="G57">
            <v>4.6062666666666665</v>
          </cell>
        </row>
        <row r="58">
          <cell r="B58" t="str">
            <v>Hungary</v>
          </cell>
          <cell r="F58">
            <v>0</v>
          </cell>
          <cell r="G58">
            <v>1.0823999999999998</v>
          </cell>
        </row>
        <row r="59">
          <cell r="B59" t="str">
            <v>Saint Kitts &amp; Nevis</v>
          </cell>
          <cell r="F59">
            <v>0</v>
          </cell>
          <cell r="G59">
            <v>0.008551066998165845</v>
          </cell>
        </row>
        <row r="60">
          <cell r="B60" t="str">
            <v>Bahrain</v>
          </cell>
          <cell r="F60">
            <v>0</v>
          </cell>
          <cell r="G60">
            <v>0.13626666666666665</v>
          </cell>
        </row>
        <row r="61">
          <cell r="B61" t="str">
            <v>Lithuania</v>
          </cell>
          <cell r="F61">
            <v>0</v>
          </cell>
          <cell r="G61">
            <v>0.44333333333333336</v>
          </cell>
        </row>
        <row r="62">
          <cell r="B62" t="str">
            <v>Slovakia</v>
          </cell>
          <cell r="F62">
            <v>0</v>
          </cell>
          <cell r="G62">
            <v>0.6624000000000001</v>
          </cell>
        </row>
        <row r="63">
          <cell r="B63" t="str">
            <v>Chile</v>
          </cell>
          <cell r="F63">
            <v>0</v>
          </cell>
          <cell r="G63">
            <v>2.8912000000000004</v>
          </cell>
        </row>
        <row r="64">
          <cell r="B64" t="str">
            <v>Kuwait</v>
          </cell>
          <cell r="F64">
            <v>0</v>
          </cell>
          <cell r="G64">
            <v>0.41759999999999997</v>
          </cell>
        </row>
        <row r="65">
          <cell r="B65" t="str">
            <v>Costa Rica</v>
          </cell>
          <cell r="F65">
            <v>0</v>
          </cell>
          <cell r="G65">
            <v>0.8309333333333333</v>
          </cell>
        </row>
        <row r="66">
          <cell r="B66" t="str">
            <v>Uruguay</v>
          </cell>
          <cell r="F66">
            <v>0</v>
          </cell>
          <cell r="G66">
            <v>0.5576000000000001</v>
          </cell>
        </row>
        <row r="67">
          <cell r="B67" t="str">
            <v>Qatar</v>
          </cell>
          <cell r="F67">
            <v>0</v>
          </cell>
          <cell r="G67">
            <v>0.10640000000000002</v>
          </cell>
        </row>
        <row r="68">
          <cell r="B68" t="str">
            <v>Croatia</v>
          </cell>
          <cell r="F68">
            <v>0</v>
          </cell>
          <cell r="G68">
            <v>0.49573333333333336</v>
          </cell>
        </row>
        <row r="69">
          <cell r="B69" t="str">
            <v>United Arab Emirates</v>
          </cell>
          <cell r="F69">
            <v>0</v>
          </cell>
          <cell r="G69">
            <v>0.4988</v>
          </cell>
        </row>
        <row r="70">
          <cell r="B70" t="str">
            <v>Latvia</v>
          </cell>
          <cell r="F70">
            <v>0</v>
          </cell>
          <cell r="G70">
            <v>0.253</v>
          </cell>
        </row>
        <row r="71">
          <cell r="B71" t="str">
            <v>Bahamas</v>
          </cell>
          <cell r="F71">
            <v>0</v>
          </cell>
          <cell r="G71">
            <v>0.057999999999999996</v>
          </cell>
        </row>
        <row r="72">
          <cell r="B72" t="str">
            <v>Cuba</v>
          </cell>
          <cell r="F72">
            <v>0</v>
          </cell>
          <cell r="G72">
            <v>1.529266666666667</v>
          </cell>
        </row>
        <row r="73">
          <cell r="B73" t="str">
            <v>Mexico</v>
          </cell>
          <cell r="F73">
            <v>0</v>
          </cell>
          <cell r="G73">
            <v>22.303999999999995</v>
          </cell>
        </row>
        <row r="74">
          <cell r="B74" t="str">
            <v>Trinidad &amp; Tobago</v>
          </cell>
          <cell r="F74">
            <v>0</v>
          </cell>
          <cell r="G74">
            <v>0.20193333333333335</v>
          </cell>
        </row>
        <row r="75">
          <cell r="B75" t="str">
            <v>Antigua &amp; Barbuda</v>
          </cell>
          <cell r="F75">
            <v>0</v>
          </cell>
          <cell r="G75">
            <v>0.020444823822887433</v>
          </cell>
        </row>
        <row r="76">
          <cell r="B76" t="str">
            <v>Bulgaria</v>
          </cell>
          <cell r="F76">
            <v>0.9999999999999966</v>
          </cell>
          <cell r="G76">
            <v>0.7893333333333334</v>
          </cell>
        </row>
        <row r="77">
          <cell r="B77" t="str">
            <v>Russian Federation</v>
          </cell>
          <cell r="F77">
            <v>3.991606654512297</v>
          </cell>
          <cell r="G77">
            <v>15.851000000000003</v>
          </cell>
        </row>
        <row r="78">
          <cell r="B78" t="str">
            <v>Libyan Arab Jamahiriya</v>
          </cell>
          <cell r="F78">
            <v>2.0591797943481085</v>
          </cell>
          <cell r="G78">
            <v>1.1268000000000002</v>
          </cell>
        </row>
        <row r="79">
          <cell r="B79" t="str">
            <v>Malaysia</v>
          </cell>
          <cell r="F79">
            <v>0</v>
          </cell>
          <cell r="G79">
            <v>5.312000000000001</v>
          </cell>
        </row>
        <row r="80">
          <cell r="B80" t="str">
            <v>TFYR Macedonia</v>
          </cell>
          <cell r="F80">
            <v>1.0000000000000036</v>
          </cell>
          <cell r="G80">
            <v>0.29333333333333333</v>
          </cell>
        </row>
        <row r="81">
          <cell r="B81" t="str">
            <v>Panama</v>
          </cell>
          <cell r="F81">
            <v>0</v>
          </cell>
          <cell r="G81">
            <v>0.6448</v>
          </cell>
        </row>
        <row r="82">
          <cell r="B82" t="str">
            <v>Belarus</v>
          </cell>
          <cell r="F82">
            <v>0</v>
          </cell>
          <cell r="G82">
            <v>1.1286</v>
          </cell>
        </row>
        <row r="83">
          <cell r="B83" t="str">
            <v>Tonga</v>
          </cell>
          <cell r="F83">
            <v>0</v>
          </cell>
          <cell r="G83">
            <v>0.024733333333333336</v>
          </cell>
        </row>
        <row r="84">
          <cell r="B84" t="str">
            <v>Mauritius</v>
          </cell>
          <cell r="F84">
            <v>0</v>
          </cell>
          <cell r="G84">
            <v>0.20239999999999997</v>
          </cell>
        </row>
        <row r="85">
          <cell r="B85" t="str">
            <v>Albania</v>
          </cell>
          <cell r="F85">
            <v>0</v>
          </cell>
          <cell r="G85">
            <v>0.589</v>
          </cell>
        </row>
        <row r="86">
          <cell r="B86" t="str">
            <v>Bosnia Herzegovina</v>
          </cell>
          <cell r="F86">
            <v>0</v>
          </cell>
          <cell r="G86">
            <v>0.48106666666666664</v>
          </cell>
        </row>
        <row r="87">
          <cell r="B87" t="str">
            <v>Suriname</v>
          </cell>
          <cell r="F87">
            <v>0</v>
          </cell>
          <cell r="G87">
            <v>0.08266666666666667</v>
          </cell>
        </row>
        <row r="88">
          <cell r="B88" t="str">
            <v>Venezuela</v>
          </cell>
          <cell r="F88">
            <v>0</v>
          </cell>
          <cell r="G88">
            <v>5.5440000000000005</v>
          </cell>
        </row>
        <row r="89">
          <cell r="B89" t="str">
            <v>Romania</v>
          </cell>
          <cell r="F89">
            <v>0</v>
          </cell>
          <cell r="G89">
            <v>2.5536000000000003</v>
          </cell>
        </row>
        <row r="90">
          <cell r="B90" t="str">
            <v>Ukraine</v>
          </cell>
          <cell r="F90">
            <v>0</v>
          </cell>
          <cell r="G90">
            <v>5.379</v>
          </cell>
        </row>
        <row r="91">
          <cell r="B91" t="str">
            <v>Saint Lucia</v>
          </cell>
          <cell r="F91">
            <v>0</v>
          </cell>
          <cell r="G91">
            <v>0.02026666666666667</v>
          </cell>
        </row>
        <row r="92">
          <cell r="B92" t="str">
            <v>Brazil</v>
          </cell>
          <cell r="F92">
            <v>0</v>
          </cell>
          <cell r="G92">
            <v>33.261933333333346</v>
          </cell>
        </row>
        <row r="93">
          <cell r="B93" t="str">
            <v>Colombia</v>
          </cell>
          <cell r="F93">
            <v>0</v>
          </cell>
          <cell r="G93">
            <v>9.309000000000001</v>
          </cell>
        </row>
        <row r="94">
          <cell r="B94" t="str">
            <v>Oman</v>
          </cell>
          <cell r="F94">
            <v>0</v>
          </cell>
          <cell r="G94">
            <v>0.6943999999999999</v>
          </cell>
        </row>
        <row r="95">
          <cell r="B95" t="str">
            <v>Samoa</v>
          </cell>
          <cell r="F95">
            <v>0</v>
          </cell>
          <cell r="G95">
            <v>0.054400000000000004</v>
          </cell>
        </row>
        <row r="96">
          <cell r="B96" t="str">
            <v>Thailand</v>
          </cell>
          <cell r="F96">
            <v>1.9429912916380383</v>
          </cell>
          <cell r="G96">
            <v>10.615466666666666</v>
          </cell>
        </row>
        <row r="97">
          <cell r="B97" t="str">
            <v>Saudi Arabia</v>
          </cell>
          <cell r="F97">
            <v>1.9999999999999956</v>
          </cell>
          <cell r="G97">
            <v>6.125666666666666</v>
          </cell>
        </row>
        <row r="98">
          <cell r="B98" t="str">
            <v>Kazakhstan</v>
          </cell>
          <cell r="F98">
            <v>0.9999999999999891</v>
          </cell>
          <cell r="G98">
            <v>2.6866666666666665</v>
          </cell>
        </row>
        <row r="99">
          <cell r="B99" t="str">
            <v>Jamaica</v>
          </cell>
          <cell r="F99">
            <v>0</v>
          </cell>
          <cell r="G99">
            <v>0.5338666666666667</v>
          </cell>
        </row>
        <row r="100">
          <cell r="B100" t="str">
            <v>Lebanon</v>
          </cell>
          <cell r="F100">
            <v>3.991606654512286</v>
          </cell>
          <cell r="G100">
            <v>0.7104000000000001</v>
          </cell>
        </row>
        <row r="101">
          <cell r="B101" t="str">
            <v>Fiji</v>
          </cell>
          <cell r="F101">
            <v>0</v>
          </cell>
          <cell r="G101">
            <v>0.17440000000000005</v>
          </cell>
        </row>
        <row r="102">
          <cell r="B102" t="str">
            <v>Armenia</v>
          </cell>
          <cell r="F102">
            <v>0</v>
          </cell>
          <cell r="G102">
            <v>0.4422666666666667</v>
          </cell>
        </row>
        <row r="103">
          <cell r="B103" t="str">
            <v>Philippines</v>
          </cell>
          <cell r="F103">
            <v>0</v>
          </cell>
          <cell r="G103">
            <v>19.178399999999996</v>
          </cell>
        </row>
        <row r="104">
          <cell r="B104" t="str">
            <v>Maldives</v>
          </cell>
          <cell r="F104">
            <v>0</v>
          </cell>
          <cell r="G104">
            <v>0.0862</v>
          </cell>
        </row>
        <row r="105">
          <cell r="B105" t="str">
            <v>Peru</v>
          </cell>
          <cell r="F105">
            <v>0.9999999999999941</v>
          </cell>
          <cell r="G105">
            <v>6.0032</v>
          </cell>
        </row>
        <row r="106">
          <cell r="B106" t="str">
            <v>Turkmenistan</v>
          </cell>
          <cell r="F106">
            <v>3.9916066545122835</v>
          </cell>
          <cell r="G106">
            <v>1.1072000000000002</v>
          </cell>
        </row>
        <row r="107">
          <cell r="B107" t="str">
            <v>Saint Vincent &amp; Grenads.</v>
          </cell>
          <cell r="F107">
            <v>0</v>
          </cell>
          <cell r="G107">
            <v>0.020733333333333333</v>
          </cell>
        </row>
        <row r="108">
          <cell r="B108" t="str">
            <v>Turkey</v>
          </cell>
          <cell r="F108">
            <v>0</v>
          </cell>
          <cell r="G108">
            <v>14.388066666666667</v>
          </cell>
        </row>
        <row r="109">
          <cell r="B109" t="str">
            <v>Paraguay</v>
          </cell>
          <cell r="F109">
            <v>0</v>
          </cell>
          <cell r="G109">
            <v>1.4743999999999997</v>
          </cell>
        </row>
        <row r="110">
          <cell r="B110" t="str">
            <v>Jordan</v>
          </cell>
          <cell r="F110">
            <v>0</v>
          </cell>
          <cell r="G110">
            <v>1.3426666666666667</v>
          </cell>
        </row>
        <row r="111">
          <cell r="B111" t="str">
            <v>Azerbaijan</v>
          </cell>
          <cell r="F111">
            <v>0.9999999999999944</v>
          </cell>
          <cell r="G111">
            <v>1.6655333333333338</v>
          </cell>
        </row>
        <row r="112">
          <cell r="B112" t="str">
            <v>Tunisia</v>
          </cell>
          <cell r="F112">
            <v>0</v>
          </cell>
          <cell r="G112">
            <v>1.843</v>
          </cell>
        </row>
        <row r="113">
          <cell r="B113" t="str">
            <v>Grenada</v>
          </cell>
          <cell r="F113">
            <v>0</v>
          </cell>
          <cell r="G113">
            <v>0.020444823822887433</v>
          </cell>
        </row>
        <row r="114">
          <cell r="B114" t="str">
            <v>China</v>
          </cell>
          <cell r="F114">
            <v>2.432426366493483</v>
          </cell>
          <cell r="G114">
            <v>204.5942</v>
          </cell>
        </row>
        <row r="115">
          <cell r="B115" t="str">
            <v>Dominica</v>
          </cell>
          <cell r="F115">
            <v>0</v>
          </cell>
          <cell r="G115">
            <v>0.020444823822887433</v>
          </cell>
        </row>
        <row r="116">
          <cell r="B116" t="str">
            <v>Sri Lanka</v>
          </cell>
          <cell r="F116">
            <v>2.3442303145983843</v>
          </cell>
          <cell r="G116">
            <v>3.15</v>
          </cell>
        </row>
        <row r="117">
          <cell r="B117" t="str">
            <v>Georgia</v>
          </cell>
          <cell r="F117">
            <v>0</v>
          </cell>
          <cell r="G117">
            <v>0.6656</v>
          </cell>
        </row>
        <row r="118">
          <cell r="B118" t="str">
            <v>Dominican Republic</v>
          </cell>
          <cell r="F118">
            <v>0</v>
          </cell>
          <cell r="G118">
            <v>1.8633333333333333</v>
          </cell>
        </row>
        <row r="119">
          <cell r="B119" t="str">
            <v>Belize</v>
          </cell>
          <cell r="F119">
            <v>0</v>
          </cell>
          <cell r="G119">
            <v>0.0758</v>
          </cell>
        </row>
        <row r="120">
          <cell r="B120" t="str">
            <v>Ecuador</v>
          </cell>
          <cell r="F120">
            <v>0</v>
          </cell>
          <cell r="G120">
            <v>2.824533333333334</v>
          </cell>
        </row>
        <row r="121">
          <cell r="B121" t="str">
            <v>Iran (Islamic Republic of)</v>
          </cell>
          <cell r="F121">
            <v>3.9916066545122892</v>
          </cell>
          <cell r="G121">
            <v>14.8004</v>
          </cell>
        </row>
        <row r="122">
          <cell r="B122" t="str">
            <v>Gaza Strip &amp; West Bank</v>
          </cell>
          <cell r="F122">
            <v>0</v>
          </cell>
          <cell r="G122">
            <v>1.0449333333333333</v>
          </cell>
        </row>
        <row r="123">
          <cell r="B123" t="str">
            <v>El Salvador</v>
          </cell>
          <cell r="F123">
            <v>0</v>
          </cell>
          <cell r="G123">
            <v>1.4975999999999998</v>
          </cell>
        </row>
        <row r="124">
          <cell r="B124" t="str">
            <v>Guyana</v>
          </cell>
          <cell r="F124">
            <v>0</v>
          </cell>
          <cell r="G124">
            <v>0.16</v>
          </cell>
        </row>
        <row r="125">
          <cell r="B125" t="str">
            <v>Cape Verde</v>
          </cell>
          <cell r="F125">
            <v>0</v>
          </cell>
          <cell r="G125">
            <v>0.133</v>
          </cell>
        </row>
        <row r="126">
          <cell r="B126" t="str">
            <v>Syrian Arab Republic</v>
          </cell>
          <cell r="F126">
            <v>1.999999999999997</v>
          </cell>
          <cell r="G126">
            <v>4.442799999999998</v>
          </cell>
        </row>
        <row r="127">
          <cell r="B127" t="str">
            <v>Uzbekistan</v>
          </cell>
          <cell r="F127">
            <v>3.9916066545122857</v>
          </cell>
          <cell r="G127">
            <v>5.911</v>
          </cell>
        </row>
        <row r="128">
          <cell r="B128" t="str">
            <v>Algeria</v>
          </cell>
          <cell r="F128">
            <v>0</v>
          </cell>
          <cell r="G128">
            <v>6.990333333333334</v>
          </cell>
        </row>
        <row r="129">
          <cell r="B129" t="str">
            <v>Equatorial Guinea</v>
          </cell>
          <cell r="F129">
            <v>7.000000000000001</v>
          </cell>
          <cell r="G129">
            <v>0.14533333333333331</v>
          </cell>
        </row>
        <row r="130">
          <cell r="B130" t="str">
            <v>Kyrgyzstan</v>
          </cell>
          <cell r="F130">
            <v>3.991606654512285</v>
          </cell>
          <cell r="G130">
            <v>1.1084</v>
          </cell>
        </row>
        <row r="131">
          <cell r="B131" t="str">
            <v>Indonesia</v>
          </cell>
          <cell r="F131">
            <v>0.9999999999999978</v>
          </cell>
          <cell r="G131">
            <v>43.27526666666667</v>
          </cell>
        </row>
        <row r="132">
          <cell r="B132" t="str">
            <v>Viet Nam</v>
          </cell>
          <cell r="F132">
            <v>15.785757545701026</v>
          </cell>
          <cell r="G132">
            <v>16.970066666666668</v>
          </cell>
        </row>
        <row r="133">
          <cell r="B133" t="str">
            <v>Moldova, Republic of</v>
          </cell>
          <cell r="F133">
            <v>0</v>
          </cell>
          <cell r="G133">
            <v>0.6077333333333332</v>
          </cell>
        </row>
        <row r="134">
          <cell r="B134" t="str">
            <v>Bolivia</v>
          </cell>
          <cell r="F134">
            <v>0</v>
          </cell>
          <cell r="G134">
            <v>2.2359999999999998</v>
          </cell>
        </row>
        <row r="135">
          <cell r="B135" t="str">
            <v>Honduras</v>
          </cell>
          <cell r="F135">
            <v>0</v>
          </cell>
          <cell r="G135">
            <v>1.8450666666666664</v>
          </cell>
        </row>
        <row r="136">
          <cell r="B136" t="str">
            <v>Tajikistan</v>
          </cell>
          <cell r="F136">
            <v>7.000000000000002</v>
          </cell>
          <cell r="G136">
            <v>1.5458666666666665</v>
          </cell>
        </row>
        <row r="137">
          <cell r="B137" t="str">
            <v>Mongolia</v>
          </cell>
          <cell r="F137">
            <v>0</v>
          </cell>
          <cell r="G137">
            <v>0.5754666666666668</v>
          </cell>
        </row>
        <row r="138">
          <cell r="B138" t="str">
            <v>Nicaragua</v>
          </cell>
          <cell r="F138">
            <v>0</v>
          </cell>
          <cell r="G138">
            <v>1.4804666666666666</v>
          </cell>
        </row>
        <row r="139">
          <cell r="B139" t="str">
            <v>South Africa</v>
          </cell>
          <cell r="F139">
            <v>0</v>
          </cell>
          <cell r="G139">
            <v>9.915733333333336</v>
          </cell>
        </row>
        <row r="140">
          <cell r="B140" t="str">
            <v>Egypt</v>
          </cell>
          <cell r="F140">
            <v>1.9999999999999918</v>
          </cell>
          <cell r="G140">
            <v>16.544000000000004</v>
          </cell>
        </row>
        <row r="141">
          <cell r="B141" t="str">
            <v>Guatemala</v>
          </cell>
          <cell r="F141">
            <v>1.0000000000000029</v>
          </cell>
          <cell r="G141">
            <v>3.44</v>
          </cell>
        </row>
        <row r="142">
          <cell r="B142" t="str">
            <v>Gabon</v>
          </cell>
          <cell r="F142">
            <v>2.680801848033366</v>
          </cell>
          <cell r="G142">
            <v>0.3553333333333334</v>
          </cell>
        </row>
        <row r="143">
          <cell r="B143" t="str">
            <v>Sao Tome and Principe</v>
          </cell>
          <cell r="F143">
            <v>2.6808018480333655</v>
          </cell>
          <cell r="G143">
            <v>0.05360000000000001</v>
          </cell>
        </row>
        <row r="144">
          <cell r="B144" t="str">
            <v>Solomon Islands</v>
          </cell>
          <cell r="F144">
            <v>1.942991291638041</v>
          </cell>
          <cell r="G144">
            <v>0.14300000000000002</v>
          </cell>
        </row>
        <row r="145">
          <cell r="B145" t="str">
            <v>Morocco</v>
          </cell>
          <cell r="F145">
            <v>2.9999999999999987</v>
          </cell>
          <cell r="G145">
            <v>6.3812000000000015</v>
          </cell>
        </row>
        <row r="146">
          <cell r="B146" t="str">
            <v>Namibia</v>
          </cell>
          <cell r="F146">
            <v>0</v>
          </cell>
          <cell r="G146">
            <v>0.5760000000000001</v>
          </cell>
        </row>
        <row r="147">
          <cell r="B147" t="str">
            <v>India</v>
          </cell>
          <cell r="F147">
            <v>3.0304484944217505</v>
          </cell>
          <cell r="G147">
            <v>232.98899999999998</v>
          </cell>
        </row>
        <row r="148">
          <cell r="B148" t="str">
            <v>Botswana</v>
          </cell>
          <cell r="F148">
            <v>0</v>
          </cell>
          <cell r="G148">
            <v>0.4776</v>
          </cell>
        </row>
        <row r="149">
          <cell r="B149" t="str">
            <v>Vanuatu</v>
          </cell>
          <cell r="F149">
            <v>0</v>
          </cell>
          <cell r="G149">
            <v>0.05413333333333334</v>
          </cell>
        </row>
        <row r="150">
          <cell r="B150" t="str">
            <v>Cambodia</v>
          </cell>
          <cell r="F150">
            <v>5.999999999999998</v>
          </cell>
          <cell r="G150">
            <v>3.8548</v>
          </cell>
        </row>
        <row r="151">
          <cell r="B151" t="str">
            <v>Ghana</v>
          </cell>
          <cell r="F151">
            <v>1.9999999999999991</v>
          </cell>
          <cell r="G151">
            <v>5.480333333333334</v>
          </cell>
        </row>
        <row r="152">
          <cell r="B152" t="str">
            <v>Myanmar</v>
          </cell>
          <cell r="F152">
            <v>0.9999999999999991</v>
          </cell>
          <cell r="G152">
            <v>10.529799999999998</v>
          </cell>
        </row>
        <row r="153">
          <cell r="B153" t="str">
            <v>Papua New Guinea</v>
          </cell>
          <cell r="F153">
            <v>3.0000000000000018</v>
          </cell>
          <cell r="G153">
            <v>1.5381333333333331</v>
          </cell>
        </row>
        <row r="154">
          <cell r="B154" t="str">
            <v>Bhutan</v>
          </cell>
          <cell r="F154">
            <v>2.344230314598381</v>
          </cell>
          <cell r="G154">
            <v>0.6130666666666666</v>
          </cell>
        </row>
        <row r="155">
          <cell r="B155" t="str">
            <v>Lao People's D Republic</v>
          </cell>
          <cell r="F155">
            <v>3.0000000000000013</v>
          </cell>
          <cell r="G155">
            <v>1.54</v>
          </cell>
        </row>
        <row r="156">
          <cell r="B156" t="str">
            <v>Comoros</v>
          </cell>
          <cell r="F156">
            <v>1.182636069223694</v>
          </cell>
          <cell r="G156">
            <v>0.19739999999999996</v>
          </cell>
        </row>
        <row r="157">
          <cell r="B157" t="str">
            <v>Swaziland</v>
          </cell>
          <cell r="F157">
            <v>0</v>
          </cell>
          <cell r="G157">
            <v>0.3204666666666667</v>
          </cell>
        </row>
        <row r="158">
          <cell r="B158" t="str">
            <v>Bangladesh</v>
          </cell>
          <cell r="F158">
            <v>0</v>
          </cell>
          <cell r="G158">
            <v>36.71693333333333</v>
          </cell>
        </row>
        <row r="159">
          <cell r="B159" t="str">
            <v>Sudan</v>
          </cell>
          <cell r="F159">
            <v>2.0591797943481116</v>
          </cell>
          <cell r="G159">
            <v>8.707533333333334</v>
          </cell>
        </row>
        <row r="160">
          <cell r="B160" t="str">
            <v>Nepal</v>
          </cell>
          <cell r="F160">
            <v>2.344230314598383</v>
          </cell>
          <cell r="G160">
            <v>6.5928</v>
          </cell>
        </row>
        <row r="161">
          <cell r="B161" t="str">
            <v>Cameroon</v>
          </cell>
          <cell r="F161">
            <v>2.0591797943481263</v>
          </cell>
          <cell r="G161">
            <v>4.437866666666666</v>
          </cell>
        </row>
        <row r="162">
          <cell r="B162" t="str">
            <v>Pakistan</v>
          </cell>
          <cell r="F162">
            <v>2.3442303145983794</v>
          </cell>
          <cell r="G162">
            <v>41.47233333333334</v>
          </cell>
        </row>
        <row r="163">
          <cell r="B163" t="str">
            <v>Togo</v>
          </cell>
          <cell r="F163">
            <v>10</v>
          </cell>
          <cell r="G163">
            <v>1.4048000000000003</v>
          </cell>
        </row>
        <row r="164">
          <cell r="B164" t="str">
            <v>Congo</v>
          </cell>
          <cell r="F164">
            <v>2.680801848033364</v>
          </cell>
          <cell r="G164">
            <v>1.1231999999999998</v>
          </cell>
        </row>
        <row r="165">
          <cell r="B165" t="str">
            <v>Lesotho</v>
          </cell>
          <cell r="F165">
            <v>0</v>
          </cell>
          <cell r="G165">
            <v>0.4788</v>
          </cell>
        </row>
        <row r="166">
          <cell r="B166" t="str">
            <v>Uganda</v>
          </cell>
          <cell r="F166">
            <v>1.0000000000000042</v>
          </cell>
          <cell r="G166">
            <v>8.35</v>
          </cell>
        </row>
        <row r="167">
          <cell r="B167" t="str">
            <v>Zimbabwe</v>
          </cell>
          <cell r="F167">
            <v>1.9999999999999913</v>
          </cell>
          <cell r="G167">
            <v>3.6778666666666675</v>
          </cell>
        </row>
        <row r="168">
          <cell r="B168" t="str">
            <v>Kenya</v>
          </cell>
          <cell r="F168">
            <v>0</v>
          </cell>
          <cell r="G168">
            <v>8.841000000000001</v>
          </cell>
        </row>
        <row r="169">
          <cell r="B169" t="str">
            <v>Yemen</v>
          </cell>
          <cell r="F169">
            <v>14.000000000000007</v>
          </cell>
          <cell r="G169">
            <v>6.266066666666667</v>
          </cell>
        </row>
        <row r="170">
          <cell r="B170" t="str">
            <v>Madagascar</v>
          </cell>
          <cell r="F170">
            <v>0</v>
          </cell>
          <cell r="G170">
            <v>5.024933333333333</v>
          </cell>
        </row>
        <row r="171">
          <cell r="B171" t="str">
            <v>Nigeria</v>
          </cell>
          <cell r="F171">
            <v>2.0591797943481174</v>
          </cell>
          <cell r="G171">
            <v>35.94760000000001</v>
          </cell>
        </row>
        <row r="172">
          <cell r="B172" t="str">
            <v>Mauritania</v>
          </cell>
          <cell r="F172">
            <v>2.0000000000000004</v>
          </cell>
          <cell r="G172">
            <v>0.8064</v>
          </cell>
        </row>
        <row r="173">
          <cell r="B173" t="str">
            <v>Haiti</v>
          </cell>
          <cell r="F173">
            <v>0</v>
          </cell>
          <cell r="G173">
            <v>2.1374666666666666</v>
          </cell>
        </row>
        <row r="174">
          <cell r="B174" t="str">
            <v>Djibouti</v>
          </cell>
          <cell r="F174">
            <v>4.000000000000001</v>
          </cell>
          <cell r="G174">
            <v>0.20066666666666666</v>
          </cell>
        </row>
        <row r="175">
          <cell r="B175" t="str">
            <v>Gambia</v>
          </cell>
          <cell r="F175">
            <v>4.0000000000000036</v>
          </cell>
          <cell r="G175">
            <v>0.38173333333333326</v>
          </cell>
        </row>
        <row r="176">
          <cell r="B176" t="str">
            <v>Eritrea</v>
          </cell>
          <cell r="F176">
            <v>3.0000000000000013</v>
          </cell>
          <cell r="G176">
            <v>1.2133333333333334</v>
          </cell>
        </row>
        <row r="177">
          <cell r="B177" t="str">
            <v>Senegal</v>
          </cell>
          <cell r="F177">
            <v>2.0591797943481196</v>
          </cell>
          <cell r="G177">
            <v>2.8710000000000004</v>
          </cell>
        </row>
        <row r="178">
          <cell r="B178" t="str">
            <v>Timor-Leste</v>
          </cell>
          <cell r="F178">
            <v>0</v>
          </cell>
          <cell r="G178">
            <v>0.18339999999999995</v>
          </cell>
        </row>
        <row r="179">
          <cell r="B179" t="str">
            <v>Rwanda</v>
          </cell>
          <cell r="F179">
            <v>2.680801848033365</v>
          </cell>
          <cell r="G179">
            <v>2.5010666666666674</v>
          </cell>
        </row>
        <row r="180">
          <cell r="B180" t="str">
            <v>Guinea</v>
          </cell>
          <cell r="F180">
            <v>5</v>
          </cell>
          <cell r="G180">
            <v>2.4640000000000004</v>
          </cell>
        </row>
        <row r="181">
          <cell r="B181" t="str">
            <v>Benin</v>
          </cell>
          <cell r="F181">
            <v>7.000000000000001</v>
          </cell>
          <cell r="G181">
            <v>2.0064</v>
          </cell>
        </row>
        <row r="182">
          <cell r="B182" t="str">
            <v>United Republic Tanzania</v>
          </cell>
          <cell r="F182">
            <v>1.182636069223698</v>
          </cell>
          <cell r="G182">
            <v>10.962599999999998</v>
          </cell>
        </row>
        <row r="183">
          <cell r="B183" t="str">
            <v>Côte d'Ivoire</v>
          </cell>
          <cell r="F183">
            <v>2.059179794348122</v>
          </cell>
          <cell r="G183">
            <v>4.570133333333333</v>
          </cell>
        </row>
        <row r="184">
          <cell r="B184" t="str">
            <v>Zambia</v>
          </cell>
          <cell r="F184">
            <v>1.9999999999999991</v>
          </cell>
          <cell r="G184">
            <v>3.3169999999999993</v>
          </cell>
        </row>
        <row r="185">
          <cell r="B185" t="str">
            <v>Malawi</v>
          </cell>
          <cell r="F185">
            <v>3.000000000000001</v>
          </cell>
          <cell r="G185">
            <v>3.6652000000000005</v>
          </cell>
        </row>
        <row r="186">
          <cell r="B186" t="str">
            <v>Angola</v>
          </cell>
          <cell r="F186">
            <v>2.680801848033364</v>
          </cell>
          <cell r="G186">
            <v>4.18</v>
          </cell>
        </row>
        <row r="187">
          <cell r="B187" t="str">
            <v>Chad</v>
          </cell>
          <cell r="F187">
            <v>4</v>
          </cell>
          <cell r="G187">
            <v>2.5840666666666667</v>
          </cell>
        </row>
        <row r="188">
          <cell r="B188" t="str">
            <v>Democratic Rep Congo</v>
          </cell>
          <cell r="F188">
            <v>2.9999999999999996</v>
          </cell>
          <cell r="G188">
            <v>15.9744</v>
          </cell>
        </row>
        <row r="189">
          <cell r="B189" t="str">
            <v>Central African Republic</v>
          </cell>
          <cell r="F189">
            <v>2.680801848033365</v>
          </cell>
          <cell r="G189">
            <v>1.0918666666666668</v>
          </cell>
        </row>
        <row r="190">
          <cell r="B190" t="str">
            <v>Ethiopia</v>
          </cell>
          <cell r="F190">
            <v>3.9999999999999996</v>
          </cell>
          <cell r="G190">
            <v>21.022</v>
          </cell>
        </row>
        <row r="191">
          <cell r="B191" t="str">
            <v>Mozambique</v>
          </cell>
          <cell r="F191">
            <v>1.9999999999999993</v>
          </cell>
          <cell r="G191">
            <v>5.426666666666668</v>
          </cell>
        </row>
        <row r="192">
          <cell r="B192" t="str">
            <v>Guinea-Bissau</v>
          </cell>
          <cell r="F192">
            <v>2.0591797943481187</v>
          </cell>
          <cell r="G192">
            <v>0.4396</v>
          </cell>
        </row>
        <row r="193">
          <cell r="B193" t="str">
            <v>Burundi</v>
          </cell>
          <cell r="F193">
            <v>1.0000000000000007</v>
          </cell>
          <cell r="G193">
            <v>2.0636</v>
          </cell>
        </row>
        <row r="194">
          <cell r="B194" t="str">
            <v>Mali</v>
          </cell>
          <cell r="F194">
            <v>2.0591797943481147</v>
          </cell>
          <cell r="G194">
            <v>4.132800000000001</v>
          </cell>
        </row>
        <row r="195">
          <cell r="B195" t="str">
            <v>Burkina Faso</v>
          </cell>
          <cell r="F195">
            <v>1.9999999999999998</v>
          </cell>
          <cell r="G195">
            <v>4.1076</v>
          </cell>
        </row>
        <row r="196">
          <cell r="B196" t="str">
            <v>Niger</v>
          </cell>
          <cell r="F196">
            <v>1</v>
          </cell>
          <cell r="G196">
            <v>3.833333333333333</v>
          </cell>
        </row>
        <row r="197">
          <cell r="B197" t="str">
            <v>Sierra Leone</v>
          </cell>
          <cell r="F197">
            <v>2.0591797943481227</v>
          </cell>
          <cell r="G197">
            <v>1.4144</v>
          </cell>
        </row>
        <row r="198">
          <cell r="B198" t="str">
            <v>Afghanistan</v>
          </cell>
          <cell r="F198">
            <v>4.097326033133339</v>
          </cell>
          <cell r="G198">
            <v>4.211188739869979</v>
          </cell>
        </row>
        <row r="199">
          <cell r="B199" t="str">
            <v>Andorra</v>
          </cell>
          <cell r="F199">
            <v>0.43066780389868237</v>
          </cell>
          <cell r="G199">
            <v>0.007590446487867178</v>
          </cell>
        </row>
        <row r="200">
          <cell r="B200" t="str">
            <v>Cook Islands</v>
          </cell>
          <cell r="F200">
            <v>3.207761872034591</v>
          </cell>
          <cell r="G200">
            <v>0.003727952675260462</v>
          </cell>
        </row>
        <row r="201">
          <cell r="B201" t="str">
            <v>Democratic PR of Korea</v>
          </cell>
          <cell r="F201">
            <v>2.343948030469708</v>
          </cell>
          <cell r="G201">
            <v>3.5400846974381737</v>
          </cell>
        </row>
        <row r="202">
          <cell r="B202" t="str">
            <v>Greenland</v>
          </cell>
          <cell r="F202">
            <v>0</v>
          </cell>
          <cell r="G202">
            <v>0.008019956037054481</v>
          </cell>
        </row>
        <row r="203">
          <cell r="B203" t="str">
            <v>Holy See</v>
          </cell>
          <cell r="F203">
            <v>0.4306678038986823</v>
          </cell>
          <cell r="G203">
            <v>0.00011000647083865474</v>
          </cell>
        </row>
        <row r="204">
          <cell r="B204" t="str">
            <v>Iraq</v>
          </cell>
          <cell r="F204">
            <v>4.097326033133339</v>
          </cell>
          <cell r="G204">
            <v>4.501362233502539</v>
          </cell>
        </row>
        <row r="205">
          <cell r="B205" t="str">
            <v>Kiribati</v>
          </cell>
          <cell r="F205">
            <v>3.207761872034591</v>
          </cell>
          <cell r="G205">
            <v>0.018018437930425565</v>
          </cell>
        </row>
        <row r="206">
          <cell r="B206" t="str">
            <v>Liberia</v>
          </cell>
          <cell r="F206">
            <v>2.19371267269972</v>
          </cell>
          <cell r="G206">
            <v>0.8751050024297645</v>
          </cell>
        </row>
        <row r="207">
          <cell r="B207" t="str">
            <v>Liechtenstein</v>
          </cell>
          <cell r="F207">
            <v>0.43066780389868237</v>
          </cell>
          <cell r="G207">
            <v>0.003630213537675606</v>
          </cell>
        </row>
        <row r="208">
          <cell r="B208" t="str">
            <v>Marshall Islands</v>
          </cell>
          <cell r="F208">
            <v>3.207761872034591</v>
          </cell>
          <cell r="G208">
            <v>0.010769641061863558</v>
          </cell>
        </row>
        <row r="209">
          <cell r="B209" t="str">
            <v>Micronesia (F States of)</v>
          </cell>
          <cell r="F209">
            <v>3.207761872034591</v>
          </cell>
          <cell r="G209">
            <v>0.022367716051562774</v>
          </cell>
        </row>
        <row r="210">
          <cell r="B210" t="str">
            <v>Monaco</v>
          </cell>
          <cell r="F210">
            <v>0.4306678038986823</v>
          </cell>
          <cell r="G210">
            <v>0.003740220008514261</v>
          </cell>
        </row>
        <row r="211">
          <cell r="B211" t="str">
            <v>Nauru</v>
          </cell>
          <cell r="F211">
            <v>3.207761872034591</v>
          </cell>
          <cell r="G211">
            <v>0.0026924102654658894</v>
          </cell>
        </row>
        <row r="212">
          <cell r="B212" t="str">
            <v>Niue</v>
          </cell>
          <cell r="F212">
            <v>3.207761872034591</v>
          </cell>
          <cell r="G212">
            <v>0.0004142169639178291</v>
          </cell>
        </row>
        <row r="213">
          <cell r="B213" t="str">
            <v>Palau</v>
          </cell>
          <cell r="F213">
            <v>3.207761872034591</v>
          </cell>
          <cell r="G213">
            <v>0.004142169639178291</v>
          </cell>
        </row>
        <row r="214">
          <cell r="B214" t="str">
            <v>Puerto Rico</v>
          </cell>
          <cell r="F214">
            <v>0.10838939766443519</v>
          </cell>
          <cell r="G214">
            <v>0.7973481290926095</v>
          </cell>
        </row>
        <row r="215">
          <cell r="B215" t="str">
            <v>San Marino</v>
          </cell>
          <cell r="F215">
            <v>0.4306678038986823</v>
          </cell>
          <cell r="G215">
            <v>0.0029701747126436775</v>
          </cell>
        </row>
        <row r="216">
          <cell r="B216" t="str">
            <v>Serbia &amp; Montenegro</v>
          </cell>
          <cell r="F216">
            <v>0.030685163421168938</v>
          </cell>
          <cell r="G216">
            <v>1.4785485574118267</v>
          </cell>
        </row>
        <row r="217">
          <cell r="B217" t="str">
            <v>Somalia</v>
          </cell>
          <cell r="F217">
            <v>1.7284818896906367</v>
          </cell>
          <cell r="G217">
            <v>2.727283142857143</v>
          </cell>
        </row>
        <row r="218">
          <cell r="B218" t="str">
            <v>Taiwan</v>
          </cell>
          <cell r="F218">
            <v>2.3439480304697073</v>
          </cell>
          <cell r="G218">
            <v>3.2980692358902286</v>
          </cell>
        </row>
        <row r="219">
          <cell r="B219" t="str">
            <v>Tuvalu</v>
          </cell>
          <cell r="F219">
            <v>3.207761872034591</v>
          </cell>
          <cell r="G219">
            <v>0.0020710848195891456</v>
          </cell>
        </row>
        <row r="220">
          <cell r="B220" t="str">
            <v>Western Sahara</v>
          </cell>
          <cell r="F220">
            <v>2.19371267269972</v>
          </cell>
          <cell r="G220">
            <v>0.07375846423690206</v>
          </cell>
        </row>
      </sheetData>
      <sheetData sheetId="1">
        <row r="47">
          <cell r="B47">
            <v>2.432426366493483</v>
          </cell>
          <cell r="C47">
            <v>729.4585459279351</v>
          </cell>
          <cell r="D47">
            <v>831.7556459279351</v>
          </cell>
          <cell r="I47">
            <v>204.5942</v>
          </cell>
          <cell r="J47">
            <v>102.2971</v>
          </cell>
          <cell r="K47">
            <v>-0.24837548153988243</v>
          </cell>
          <cell r="M47">
            <v>94</v>
          </cell>
        </row>
        <row r="48">
          <cell r="B48">
            <v>3.0304484944217505</v>
          </cell>
          <cell r="C48">
            <v>994.0500792612686</v>
          </cell>
          <cell r="D48">
            <v>1110.5445792612686</v>
          </cell>
          <cell r="I48">
            <v>232.98899999999998</v>
          </cell>
          <cell r="J48">
            <v>116.49449999999999</v>
          </cell>
          <cell r="K48">
            <v>-0.17731337761284038</v>
          </cell>
          <cell r="M48">
            <v>127</v>
          </cell>
        </row>
        <row r="49">
          <cell r="B49">
            <v>0</v>
          </cell>
          <cell r="C49">
            <v>322.45640763736105</v>
          </cell>
          <cell r="D49">
            <v>343.40840763736105</v>
          </cell>
          <cell r="I49">
            <v>41.903999999999996</v>
          </cell>
          <cell r="J49">
            <v>20.951999999999998</v>
          </cell>
          <cell r="K49">
            <v>-0.030685163421168938</v>
          </cell>
          <cell r="M49">
            <v>8</v>
          </cell>
        </row>
        <row r="50">
          <cell r="B50">
            <v>0.9999999999999978</v>
          </cell>
          <cell r="C50">
            <v>389.0545120517497</v>
          </cell>
          <cell r="D50">
            <v>410.69214538508305</v>
          </cell>
          <cell r="I50">
            <v>43.27526666666667</v>
          </cell>
          <cell r="J50">
            <v>21.637633333333333</v>
          </cell>
          <cell r="K50">
            <v>-5.773159728050814E-15</v>
          </cell>
          <cell r="M50">
            <v>111</v>
          </cell>
        </row>
        <row r="51">
          <cell r="B51">
            <v>0</v>
          </cell>
          <cell r="C51">
            <v>248.15650763736102</v>
          </cell>
          <cell r="D51">
            <v>264.7874743040277</v>
          </cell>
          <cell r="I51">
            <v>33.261933333333346</v>
          </cell>
          <cell r="J51">
            <v>16.630966666666673</v>
          </cell>
          <cell r="K51">
            <v>0</v>
          </cell>
          <cell r="M51">
            <v>72</v>
          </cell>
        </row>
        <row r="52">
          <cell r="B52">
            <v>2.3442303145983794</v>
          </cell>
          <cell r="D52">
            <v>627.1614459279351</v>
          </cell>
          <cell r="I52">
            <v>41.47233333333334</v>
          </cell>
          <cell r="K52">
            <v>-0.08819605189510371</v>
          </cell>
          <cell r="M52">
            <v>142</v>
          </cell>
        </row>
        <row r="53">
          <cell r="B53">
            <v>3.991606654512297</v>
          </cell>
          <cell r="C53">
            <v>1142.1716828906758</v>
          </cell>
          <cell r="D53">
            <v>1150.0971828906759</v>
          </cell>
          <cell r="I53">
            <v>15.851000000000003</v>
          </cell>
          <cell r="J53">
            <v>7.925500000000001</v>
          </cell>
          <cell r="K53">
            <v>-0.008393345487704096</v>
          </cell>
          <cell r="M53">
            <v>57</v>
          </cell>
        </row>
        <row r="54">
          <cell r="B54">
            <v>0</v>
          </cell>
          <cell r="D54">
            <v>301.50440763736106</v>
          </cell>
          <cell r="I54">
            <v>36.71693333333333</v>
          </cell>
          <cell r="K54">
            <v>0</v>
          </cell>
          <cell r="M54">
            <v>138</v>
          </cell>
        </row>
        <row r="55">
          <cell r="B55">
            <v>0</v>
          </cell>
          <cell r="C55">
            <v>169.57757430402768</v>
          </cell>
          <cell r="D55">
            <v>175.65507430402766</v>
          </cell>
          <cell r="I55">
            <v>12.155</v>
          </cell>
          <cell r="K55">
            <v>0</v>
          </cell>
          <cell r="M55">
            <v>9</v>
          </cell>
        </row>
        <row r="56">
          <cell r="B56">
            <v>2.0591797943481174</v>
          </cell>
          <cell r="C56">
            <v>549.5724285279401</v>
          </cell>
          <cell r="D56">
            <v>567.5462285279401</v>
          </cell>
          <cell r="I56">
            <v>35.94760000000001</v>
          </cell>
          <cell r="J56">
            <v>17.973800000000004</v>
          </cell>
          <cell r="K56">
            <v>-0.13453287835160266</v>
          </cell>
          <cell r="M56">
            <v>151</v>
          </cell>
        </row>
        <row r="57">
          <cell r="B57">
            <v>0</v>
          </cell>
          <cell r="D57">
            <v>231.52554097069432</v>
          </cell>
          <cell r="I57">
            <v>22.303999999999995</v>
          </cell>
          <cell r="K57">
            <v>0</v>
          </cell>
          <cell r="M57">
            <v>53</v>
          </cell>
        </row>
        <row r="58">
          <cell r="B58">
            <v>0</v>
          </cell>
          <cell r="C58">
            <v>131.25940763736102</v>
          </cell>
          <cell r="D58">
            <v>135.43434097069436</v>
          </cell>
          <cell r="I58">
            <v>8.349866666666667</v>
          </cell>
          <cell r="J58">
            <v>4.174933333333334</v>
          </cell>
          <cell r="K58">
            <v>0</v>
          </cell>
          <cell r="M58">
            <v>19</v>
          </cell>
        </row>
        <row r="59">
          <cell r="B59">
            <v>15.785757545701026</v>
          </cell>
          <cell r="D59">
            <v>1217.6555338640485</v>
          </cell>
          <cell r="I59">
            <v>16.970066666666668</v>
          </cell>
          <cell r="K59">
            <v>0</v>
          </cell>
          <cell r="M59">
            <v>112</v>
          </cell>
        </row>
        <row r="60">
          <cell r="B60">
            <v>0</v>
          </cell>
          <cell r="D60">
            <v>209.22154097069435</v>
          </cell>
          <cell r="I60">
            <v>19.178399999999996</v>
          </cell>
          <cell r="K60">
            <v>0</v>
          </cell>
          <cell r="M60">
            <v>83</v>
          </cell>
        </row>
        <row r="61">
          <cell r="B61">
            <v>1.9999999999999918</v>
          </cell>
          <cell r="D61">
            <v>474.1920285279402</v>
          </cell>
          <cell r="I61">
            <v>16.544000000000004</v>
          </cell>
          <cell r="K61">
            <v>-8.659739592076221E-15</v>
          </cell>
          <cell r="M61">
            <v>120</v>
          </cell>
        </row>
        <row r="62">
          <cell r="B62">
            <v>0</v>
          </cell>
          <cell r="C62">
            <v>182.84910763736102</v>
          </cell>
          <cell r="D62">
            <v>190.04314097069434</v>
          </cell>
          <cell r="I62">
            <v>14.388066666666667</v>
          </cell>
          <cell r="J62">
            <v>7.1940333333333335</v>
          </cell>
          <cell r="K62">
            <v>0</v>
          </cell>
          <cell r="M62">
            <v>88</v>
          </cell>
        </row>
        <row r="63">
          <cell r="B63">
            <v>3.9999999999999996</v>
          </cell>
          <cell r="C63">
            <v>1163.7746495573424</v>
          </cell>
          <cell r="D63">
            <v>1174.2856495573424</v>
          </cell>
          <cell r="I63">
            <v>21.022</v>
          </cell>
          <cell r="J63">
            <v>10.511</v>
          </cell>
          <cell r="K63">
            <v>-0.09732603313333987</v>
          </cell>
          <cell r="M63">
            <v>170</v>
          </cell>
        </row>
        <row r="64">
          <cell r="B64">
            <v>3.9916066545122892</v>
          </cell>
          <cell r="D64">
            <v>1134.2461828906758</v>
          </cell>
          <cell r="I64">
            <v>14.8004</v>
          </cell>
          <cell r="K64">
            <v>-7.549516567451064E-15</v>
          </cell>
          <cell r="M64">
            <v>101</v>
          </cell>
        </row>
        <row r="65">
          <cell r="B65">
            <v>1.9429912916380383</v>
          </cell>
          <cell r="D65">
            <v>453.97016186127354</v>
          </cell>
          <cell r="I65">
            <v>10.615466666666666</v>
          </cell>
          <cell r="K65">
            <v>-0.05700870836195304</v>
          </cell>
          <cell r="M65">
            <v>76</v>
          </cell>
        </row>
        <row r="66">
          <cell r="B66">
            <v>0</v>
          </cell>
          <cell r="D66">
            <v>120.09414097069437</v>
          </cell>
          <cell r="I66">
            <v>7.4152000000000005</v>
          </cell>
          <cell r="K66">
            <v>0</v>
          </cell>
          <cell r="M66">
            <v>16</v>
          </cell>
        </row>
        <row r="67">
          <cell r="B67">
            <v>0</v>
          </cell>
          <cell r="D67">
            <v>112.67894097069437</v>
          </cell>
          <cell r="I67">
            <v>7.367800000000001</v>
          </cell>
          <cell r="K67">
            <v>0</v>
          </cell>
          <cell r="M67">
            <v>12</v>
          </cell>
        </row>
        <row r="68">
          <cell r="B68">
            <v>2.999999999999992</v>
          </cell>
          <cell r="D68">
            <v>846.4657125946019</v>
          </cell>
          <cell r="I68">
            <v>5.405</v>
          </cell>
          <cell r="K68">
            <v>-2.398081733190338E-14</v>
          </cell>
          <cell r="M68">
            <v>21</v>
          </cell>
        </row>
        <row r="69">
          <cell r="B69">
            <v>2.9999999999999996</v>
          </cell>
          <cell r="C69">
            <v>869.5683792612687</v>
          </cell>
          <cell r="D69">
            <v>877.5555792612687</v>
          </cell>
          <cell r="I69">
            <v>15.9744</v>
          </cell>
          <cell r="J69">
            <v>7.9872</v>
          </cell>
          <cell r="K69">
            <v>-0.030448494421750905</v>
          </cell>
          <cell r="M69">
            <v>168</v>
          </cell>
        </row>
        <row r="70">
          <cell r="B70">
            <v>0.9999999999999991</v>
          </cell>
          <cell r="D70">
            <v>367.4168787184164</v>
          </cell>
          <cell r="I70">
            <v>10.529799999999998</v>
          </cell>
          <cell r="K70">
            <v>1.3322676295501878E-15</v>
          </cell>
          <cell r="M70">
            <v>132</v>
          </cell>
        </row>
        <row r="71">
          <cell r="B71">
            <v>0</v>
          </cell>
          <cell r="D71">
            <v>81.41140763736104</v>
          </cell>
          <cell r="I71">
            <v>5.379</v>
          </cell>
          <cell r="K71">
            <v>0</v>
          </cell>
          <cell r="M71">
            <v>70</v>
          </cell>
        </row>
        <row r="72">
          <cell r="B72">
            <v>0</v>
          </cell>
          <cell r="D72">
            <v>93.37020763736103</v>
          </cell>
          <cell r="I72">
            <v>6.4148</v>
          </cell>
          <cell r="K72">
            <v>0</v>
          </cell>
          <cell r="M72">
            <v>28</v>
          </cell>
        </row>
        <row r="73">
          <cell r="B73">
            <v>0</v>
          </cell>
          <cell r="D73">
            <v>163.50007430402766</v>
          </cell>
          <cell r="I73">
            <v>9.915733333333336</v>
          </cell>
          <cell r="K73">
            <v>0</v>
          </cell>
          <cell r="M73">
            <v>119</v>
          </cell>
        </row>
        <row r="74">
          <cell r="B74">
            <v>0</v>
          </cell>
          <cell r="D74">
            <v>144.74334097069436</v>
          </cell>
          <cell r="I74">
            <v>9.309000000000001</v>
          </cell>
          <cell r="K74">
            <v>0</v>
          </cell>
          <cell r="M74">
            <v>73</v>
          </cell>
        </row>
        <row r="75">
          <cell r="B75">
            <v>0</v>
          </cell>
          <cell r="D75">
            <v>66.11414097069436</v>
          </cell>
          <cell r="I75">
            <v>3.908666666666667</v>
          </cell>
          <cell r="K75">
            <v>0</v>
          </cell>
          <cell r="M75">
            <v>20</v>
          </cell>
        </row>
        <row r="76">
          <cell r="B76">
            <v>0</v>
          </cell>
          <cell r="D76">
            <v>70.72040763736103</v>
          </cell>
          <cell r="I76">
            <v>4.6062666666666665</v>
          </cell>
          <cell r="K76">
            <v>0</v>
          </cell>
          <cell r="M76">
            <v>37</v>
          </cell>
        </row>
        <row r="77">
          <cell r="B77">
            <v>0</v>
          </cell>
          <cell r="D77">
            <v>105.31114097069437</v>
          </cell>
          <cell r="I77">
            <v>6.916</v>
          </cell>
          <cell r="K77">
            <v>0</v>
          </cell>
          <cell r="M77">
            <v>34</v>
          </cell>
        </row>
        <row r="78">
          <cell r="B78">
            <v>1.182636069223698</v>
          </cell>
          <cell r="D78">
            <v>439.8324120517497</v>
          </cell>
          <cell r="I78">
            <v>10.962599999999998</v>
          </cell>
          <cell r="K78">
            <v>-0.5458458204669387</v>
          </cell>
          <cell r="M78">
            <v>162</v>
          </cell>
        </row>
        <row r="79">
          <cell r="B79">
            <v>2.0591797943481116</v>
          </cell>
          <cell r="D79">
            <v>531.59862852794</v>
          </cell>
          <cell r="I79">
            <v>8.707533333333334</v>
          </cell>
          <cell r="K79">
            <v>-5.773159728050814E-15</v>
          </cell>
          <cell r="M79">
            <v>139</v>
          </cell>
        </row>
        <row r="80">
          <cell r="B80">
            <v>0</v>
          </cell>
          <cell r="D80">
            <v>153.58434097069434</v>
          </cell>
          <cell r="I80">
            <v>8.841000000000001</v>
          </cell>
          <cell r="K80">
            <v>0</v>
          </cell>
          <cell r="M80">
            <v>148</v>
          </cell>
        </row>
        <row r="81">
          <cell r="B81">
            <v>0</v>
          </cell>
          <cell r="D81">
            <v>127.0844743040277</v>
          </cell>
          <cell r="I81">
            <v>6.990333333333334</v>
          </cell>
          <cell r="K81">
            <v>0</v>
          </cell>
          <cell r="M81">
            <v>108</v>
          </cell>
        </row>
        <row r="82">
          <cell r="B82">
            <v>0</v>
          </cell>
          <cell r="D82">
            <v>57.243474304027686</v>
          </cell>
          <cell r="I82">
            <v>3.8394666666666666</v>
          </cell>
          <cell r="K82">
            <v>0</v>
          </cell>
          <cell r="M82">
            <v>4</v>
          </cell>
        </row>
        <row r="83">
          <cell r="B83">
            <v>2.9999999999999987</v>
          </cell>
          <cell r="D83">
            <v>861.5811792612686</v>
          </cell>
          <cell r="I83">
            <v>6.3812000000000015</v>
          </cell>
          <cell r="K83">
            <v>-8.881784197001252E-16</v>
          </cell>
          <cell r="M83">
            <v>125</v>
          </cell>
        </row>
        <row r="84">
          <cell r="B84">
            <v>0.9999999999999941</v>
          </cell>
          <cell r="D84">
            <v>356.8870787184164</v>
          </cell>
          <cell r="I84">
            <v>6.0032</v>
          </cell>
          <cell r="K84">
            <v>-4.9960036108132044E-15</v>
          </cell>
          <cell r="M84">
            <v>85</v>
          </cell>
        </row>
        <row r="85">
          <cell r="B85">
            <v>3.9916066545122857</v>
          </cell>
          <cell r="D85">
            <v>1119.4457828906757</v>
          </cell>
          <cell r="I85">
            <v>5.911</v>
          </cell>
          <cell r="K85">
            <v>-3.552713678800501E-15</v>
          </cell>
          <cell r="M85">
            <v>107</v>
          </cell>
        </row>
        <row r="86">
          <cell r="B86">
            <v>0</v>
          </cell>
          <cell r="D86">
            <v>86.95540763736105</v>
          </cell>
          <cell r="I86">
            <v>5.5440000000000005</v>
          </cell>
          <cell r="K86">
            <v>0</v>
          </cell>
          <cell r="M86">
            <v>68</v>
          </cell>
        </row>
        <row r="87">
          <cell r="B87">
            <v>1.0000000000000042</v>
          </cell>
          <cell r="D87">
            <v>428.67241205174975</v>
          </cell>
          <cell r="I87">
            <v>8.35</v>
          </cell>
          <cell r="K87">
            <v>-0.1826360692236897</v>
          </cell>
          <cell r="M87">
            <v>146</v>
          </cell>
        </row>
        <row r="88">
          <cell r="B88">
            <v>2.344230314598383</v>
          </cell>
          <cell r="D88">
            <v>585.6891125946017</v>
          </cell>
          <cell r="I88">
            <v>6.5928</v>
          </cell>
          <cell r="K88">
            <v>3.552713678800501E-15</v>
          </cell>
          <cell r="M88">
            <v>140</v>
          </cell>
        </row>
        <row r="89">
          <cell r="B89">
            <v>4.097326033133339</v>
          </cell>
          <cell r="D89">
            <v>1182.998200530715</v>
          </cell>
          <cell r="I89">
            <v>4.501362233502539</v>
          </cell>
          <cell r="K89">
            <v>-0.9026739668666606</v>
          </cell>
          <cell r="M89">
            <v>184</v>
          </cell>
        </row>
        <row r="90">
          <cell r="B90">
            <v>0</v>
          </cell>
          <cell r="D90">
            <v>76.03240763736105</v>
          </cell>
          <cell r="I90">
            <v>5.312000000000001</v>
          </cell>
          <cell r="K90">
            <v>0</v>
          </cell>
          <cell r="M90">
            <v>59</v>
          </cell>
        </row>
        <row r="91">
          <cell r="B91">
            <v>1.9999999999999956</v>
          </cell>
          <cell r="D91">
            <v>492.99149519460684</v>
          </cell>
          <cell r="I91">
            <v>6.125666666666666</v>
          </cell>
          <cell r="K91">
            <v>-3.552713678800501E-15</v>
          </cell>
          <cell r="M91">
            <v>77</v>
          </cell>
        </row>
        <row r="92">
          <cell r="B92">
            <v>4.097326033133339</v>
          </cell>
          <cell r="D92">
            <v>1178.4968382972124</v>
          </cell>
          <cell r="I92">
            <v>4.211188739869979</v>
          </cell>
          <cell r="K92">
            <v>0</v>
          </cell>
          <cell r="M92">
            <v>178</v>
          </cell>
        </row>
        <row r="93">
          <cell r="B93">
            <v>2.343948030469708</v>
          </cell>
          <cell r="D93">
            <v>575.3332459279352</v>
          </cell>
          <cell r="I93">
            <v>3.5400846974381737</v>
          </cell>
          <cell r="K93">
            <v>-0.00028228412867337127</v>
          </cell>
          <cell r="M93">
            <v>181</v>
          </cell>
        </row>
        <row r="94">
          <cell r="B94">
            <v>0</v>
          </cell>
          <cell r="D94">
            <v>48.27680763736102</v>
          </cell>
          <cell r="I94">
            <v>2.5536000000000003</v>
          </cell>
          <cell r="K94">
            <v>0</v>
          </cell>
          <cell r="M94">
            <v>69</v>
          </cell>
        </row>
        <row r="95">
          <cell r="B95">
            <v>2.3439480304697073</v>
          </cell>
          <cell r="D95">
            <v>571.7931612304969</v>
          </cell>
          <cell r="I95">
            <v>3.2980692358902286</v>
          </cell>
          <cell r="K95">
            <v>-4.440892098500626E-16</v>
          </cell>
          <cell r="M95">
            <v>198</v>
          </cell>
        </row>
        <row r="96">
          <cell r="B96">
            <v>1.9999999999999991</v>
          </cell>
          <cell r="D96">
            <v>498.47182852794015</v>
          </cell>
          <cell r="I96">
            <v>5.480333333333334</v>
          </cell>
          <cell r="K96">
            <v>-2.220446049250313E-16</v>
          </cell>
          <cell r="M96">
            <v>131</v>
          </cell>
        </row>
        <row r="97">
          <cell r="B97">
            <v>0</v>
          </cell>
          <cell r="D97">
            <v>37.19374097069435</v>
          </cell>
          <cell r="I97">
            <v>2.6130000000000004</v>
          </cell>
          <cell r="K97">
            <v>0</v>
          </cell>
          <cell r="M97">
            <v>3</v>
          </cell>
        </row>
        <row r="98">
          <cell r="B98">
            <v>14.000000000000007</v>
          </cell>
          <cell r="D98">
            <v>1200.6854671973817</v>
          </cell>
          <cell r="I98">
            <v>6.266066666666667</v>
          </cell>
          <cell r="K98">
            <v>-1.7857575457010189</v>
          </cell>
          <cell r="M98">
            <v>149</v>
          </cell>
        </row>
        <row r="99">
          <cell r="B99">
            <v>2.3442303145983843</v>
          </cell>
          <cell r="D99">
            <v>579.0963125946018</v>
          </cell>
          <cell r="I99">
            <v>3.15</v>
          </cell>
          <cell r="K99">
            <v>1.3322676295501878E-15</v>
          </cell>
          <cell r="M99">
            <v>96</v>
          </cell>
        </row>
        <row r="100">
          <cell r="B100">
            <v>1.9999999999999993</v>
          </cell>
          <cell r="D100">
            <v>503.8984951946068</v>
          </cell>
          <cell r="I100">
            <v>5.426666666666668</v>
          </cell>
          <cell r="K100">
            <v>-0.05917979434810916</v>
          </cell>
          <cell r="M100">
            <v>171</v>
          </cell>
        </row>
        <row r="101">
          <cell r="B101">
            <v>1.999999999999997</v>
          </cell>
          <cell r="D101">
            <v>482.7582285279402</v>
          </cell>
          <cell r="I101">
            <v>4.442799999999998</v>
          </cell>
          <cell r="K101">
            <v>-2.886579864025407E-15</v>
          </cell>
          <cell r="M101">
            <v>106</v>
          </cell>
        </row>
        <row r="102">
          <cell r="B102">
            <v>0</v>
          </cell>
          <cell r="D102">
            <v>98.39514097069437</v>
          </cell>
          <cell r="I102">
            <v>5.024933333333333</v>
          </cell>
          <cell r="K102">
            <v>0</v>
          </cell>
          <cell r="M102">
            <v>150</v>
          </cell>
        </row>
        <row r="103">
          <cell r="B103">
            <v>2.059179794348122</v>
          </cell>
          <cell r="D103">
            <v>522.8910951946068</v>
          </cell>
          <cell r="I103">
            <v>4.570133333333333</v>
          </cell>
          <cell r="K103">
            <v>1.021405182655144E-14</v>
          </cell>
          <cell r="M103">
            <v>163</v>
          </cell>
        </row>
        <row r="104">
          <cell r="B104">
            <v>0</v>
          </cell>
          <cell r="D104">
            <v>27.465654347990633</v>
          </cell>
          <cell r="I104">
            <v>1.9749333333333334</v>
          </cell>
          <cell r="K104">
            <v>0</v>
          </cell>
          <cell r="M104">
            <v>5</v>
          </cell>
        </row>
        <row r="105">
          <cell r="B105">
            <v>2.0591797943481263</v>
          </cell>
          <cell r="D105">
            <v>514.1881618612736</v>
          </cell>
          <cell r="I105">
            <v>4.437866666666666</v>
          </cell>
          <cell r="K105">
            <v>1.1546319456101628E-14</v>
          </cell>
          <cell r="M105">
            <v>141</v>
          </cell>
        </row>
        <row r="106">
          <cell r="B106">
            <v>0</v>
          </cell>
          <cell r="D106">
            <v>51.168007637361015</v>
          </cell>
          <cell r="I106">
            <v>2.8912000000000004</v>
          </cell>
          <cell r="K106">
            <v>0</v>
          </cell>
          <cell r="M106">
            <v>43</v>
          </cell>
        </row>
        <row r="107">
          <cell r="B107">
            <v>0.9999999999999891</v>
          </cell>
          <cell r="D107">
            <v>350.8838787184163</v>
          </cell>
          <cell r="I107">
            <v>2.6866666666666665</v>
          </cell>
          <cell r="K107">
            <v>-4.9960036108132044E-15</v>
          </cell>
          <cell r="M107">
            <v>78</v>
          </cell>
        </row>
        <row r="108">
          <cell r="B108">
            <v>5.999999999999998</v>
          </cell>
          <cell r="D108">
            <v>1189.317000530715</v>
          </cell>
          <cell r="I108">
            <v>3.8548</v>
          </cell>
          <cell r="K108">
            <v>-1.0000000000000027</v>
          </cell>
          <cell r="M108">
            <v>130</v>
          </cell>
        </row>
        <row r="109">
          <cell r="B109">
            <v>2.680801848033364</v>
          </cell>
          <cell r="D109">
            <v>841.0607125946019</v>
          </cell>
          <cell r="I109">
            <v>4.18</v>
          </cell>
          <cell r="K109">
            <v>-0.3191981519666278</v>
          </cell>
          <cell r="M109">
            <v>166</v>
          </cell>
        </row>
        <row r="110">
          <cell r="B110">
            <v>0</v>
          </cell>
          <cell r="D110">
            <v>62.20547430402769</v>
          </cell>
          <cell r="I110">
            <v>2.824533333333334</v>
          </cell>
          <cell r="K110">
            <v>0</v>
          </cell>
          <cell r="M110">
            <v>100</v>
          </cell>
        </row>
        <row r="111">
          <cell r="B111">
            <v>1.9999999999999913</v>
          </cell>
          <cell r="D111">
            <v>457.6480285279402</v>
          </cell>
          <cell r="I111">
            <v>3.6778666666666675</v>
          </cell>
          <cell r="K111">
            <v>-4.440892098500626E-16</v>
          </cell>
          <cell r="M111">
            <v>147</v>
          </cell>
        </row>
        <row r="112">
          <cell r="B112">
            <v>1.9999999999999998</v>
          </cell>
          <cell r="D112">
            <v>486.8658285279402</v>
          </cell>
          <cell r="I112">
            <v>4.1076</v>
          </cell>
          <cell r="K112">
            <v>4.218847493575595E-15</v>
          </cell>
          <cell r="M112">
            <v>175</v>
          </cell>
        </row>
        <row r="113">
          <cell r="B113">
            <v>2.0591797943481147</v>
          </cell>
          <cell r="D113">
            <v>518.3209618612735</v>
          </cell>
          <cell r="I113">
            <v>4.132800000000001</v>
          </cell>
          <cell r="K113">
            <v>-7.105427357601002E-15</v>
          </cell>
          <cell r="M113">
            <v>174</v>
          </cell>
        </row>
        <row r="114">
          <cell r="B114">
            <v>1.0000000000000029</v>
          </cell>
          <cell r="D114">
            <v>416.48907871841647</v>
          </cell>
          <cell r="I114">
            <v>3.44</v>
          </cell>
          <cell r="K114">
            <v>2.886579864025407E-15</v>
          </cell>
          <cell r="M114">
            <v>121</v>
          </cell>
        </row>
        <row r="115">
          <cell r="B115">
            <v>3.000000000000001</v>
          </cell>
          <cell r="D115">
            <v>855.1999792612686</v>
          </cell>
          <cell r="I115">
            <v>3.6652000000000005</v>
          </cell>
          <cell r="K115">
            <v>2.220446049250313E-15</v>
          </cell>
          <cell r="M115">
            <v>165</v>
          </cell>
        </row>
        <row r="116">
          <cell r="B116">
            <v>1</v>
          </cell>
          <cell r="D116">
            <v>420.3224120517498</v>
          </cell>
          <cell r="I116">
            <v>3.833333333333333</v>
          </cell>
          <cell r="K116">
            <v>-4.218847493575595E-15</v>
          </cell>
          <cell r="M116">
            <v>176</v>
          </cell>
        </row>
        <row r="117">
          <cell r="B117">
            <v>0</v>
          </cell>
          <cell r="D117">
            <v>30.2319210146573</v>
          </cell>
          <cell r="I117">
            <v>1.529266666666667</v>
          </cell>
          <cell r="K117">
            <v>0</v>
          </cell>
          <cell r="M117">
            <v>52</v>
          </cell>
        </row>
        <row r="118">
          <cell r="B118">
            <v>0</v>
          </cell>
          <cell r="D118">
            <v>13.68198768132397</v>
          </cell>
          <cell r="I118">
            <v>1.0779999999999998</v>
          </cell>
          <cell r="K118">
            <v>0</v>
          </cell>
          <cell r="M118">
            <v>24</v>
          </cell>
        </row>
        <row r="119">
          <cell r="B119">
            <v>1.9999999999999991</v>
          </cell>
          <cell r="D119">
            <v>478.3154285279402</v>
          </cell>
          <cell r="I119">
            <v>3.3169999999999993</v>
          </cell>
          <cell r="K119">
            <v>2.220446049250313E-15</v>
          </cell>
          <cell r="M119">
            <v>164</v>
          </cell>
        </row>
        <row r="120">
          <cell r="B120">
            <v>0.030685163421168938</v>
          </cell>
          <cell r="D120">
            <v>344.8869561947729</v>
          </cell>
          <cell r="I120">
            <v>1.4785485574118267</v>
          </cell>
          <cell r="K120">
            <v>-0.07770423424326625</v>
          </cell>
          <cell r="M120">
            <v>196</v>
          </cell>
        </row>
        <row r="121">
          <cell r="B121">
            <v>0</v>
          </cell>
          <cell r="D121">
            <v>12.047121014657302</v>
          </cell>
          <cell r="I121">
            <v>1.1810666666666667</v>
          </cell>
          <cell r="K121">
            <v>0</v>
          </cell>
          <cell r="M121">
            <v>6</v>
          </cell>
        </row>
        <row r="122">
          <cell r="B122">
            <v>0</v>
          </cell>
          <cell r="D122">
            <v>19.828054347990633</v>
          </cell>
          <cell r="I122">
            <v>1.0676</v>
          </cell>
          <cell r="K122">
            <v>0</v>
          </cell>
          <cell r="M122">
            <v>32</v>
          </cell>
        </row>
        <row r="123">
          <cell r="B123">
            <v>0</v>
          </cell>
          <cell r="D123">
            <v>16.98638768132397</v>
          </cell>
          <cell r="I123">
            <v>1.1066666666666665</v>
          </cell>
          <cell r="K123">
            <v>0</v>
          </cell>
          <cell r="M123">
            <v>26</v>
          </cell>
        </row>
        <row r="124">
          <cell r="B124">
            <v>0</v>
          </cell>
          <cell r="D124">
            <v>23.987054347990632</v>
          </cell>
          <cell r="I124">
            <v>1.1286</v>
          </cell>
          <cell r="K124">
            <v>0</v>
          </cell>
          <cell r="M124">
            <v>62</v>
          </cell>
        </row>
        <row r="125">
          <cell r="B125">
            <v>0</v>
          </cell>
          <cell r="D125">
            <v>21.4443210146573</v>
          </cell>
          <cell r="I125">
            <v>1.0823999999999998</v>
          </cell>
          <cell r="K125">
            <v>0</v>
          </cell>
          <cell r="M125">
            <v>38</v>
          </cell>
        </row>
        <row r="126">
          <cell r="B126">
            <v>2.0591797943481196</v>
          </cell>
          <cell r="D126">
            <v>509.75029519460685</v>
          </cell>
          <cell r="I126">
            <v>2.8710000000000004</v>
          </cell>
          <cell r="K126">
            <v>-6.661338147750939E-15</v>
          </cell>
          <cell r="M126">
            <v>157</v>
          </cell>
        </row>
        <row r="127">
          <cell r="B127">
            <v>0</v>
          </cell>
          <cell r="D127">
            <v>42.01480763736102</v>
          </cell>
          <cell r="I127">
            <v>1.843</v>
          </cell>
          <cell r="K127">
            <v>0</v>
          </cell>
          <cell r="M127">
            <v>92</v>
          </cell>
        </row>
        <row r="128">
          <cell r="B128">
            <v>1.7284818896906367</v>
          </cell>
          <cell r="D128">
            <v>442.5596951946069</v>
          </cell>
          <cell r="I128">
            <v>2.727283142857143</v>
          </cell>
          <cell r="K128">
            <v>-0.2145094019473952</v>
          </cell>
          <cell r="M128">
            <v>197</v>
          </cell>
        </row>
        <row r="129">
          <cell r="B129">
            <v>0</v>
          </cell>
          <cell r="D129">
            <v>8.84576470034486</v>
          </cell>
          <cell r="I129">
            <v>1.0620666666666665</v>
          </cell>
          <cell r="K129">
            <v>0</v>
          </cell>
          <cell r="M129">
            <v>2</v>
          </cell>
        </row>
        <row r="130">
          <cell r="B130">
            <v>0</v>
          </cell>
          <cell r="D130">
            <v>53.40400763736102</v>
          </cell>
          <cell r="I130">
            <v>2.2359999999999998</v>
          </cell>
          <cell r="K130">
            <v>0</v>
          </cell>
          <cell r="M130">
            <v>114</v>
          </cell>
        </row>
        <row r="131">
          <cell r="B131">
            <v>0</v>
          </cell>
          <cell r="D131">
            <v>43.878140970694346</v>
          </cell>
          <cell r="I131">
            <v>1.8633333333333333</v>
          </cell>
          <cell r="K131">
            <v>0</v>
          </cell>
          <cell r="M131">
            <v>98</v>
          </cell>
        </row>
        <row r="132">
          <cell r="B132">
            <v>5</v>
          </cell>
          <cell r="D132">
            <v>1185.4622005307149</v>
          </cell>
          <cell r="I132">
            <v>2.4640000000000004</v>
          </cell>
          <cell r="K132">
            <v>-0.9999999999999982</v>
          </cell>
          <cell r="M132">
            <v>160</v>
          </cell>
        </row>
        <row r="133">
          <cell r="B133">
            <v>0.9999999999999944</v>
          </cell>
          <cell r="D133">
            <v>348.19721205174966</v>
          </cell>
          <cell r="I133">
            <v>1.6655333333333338</v>
          </cell>
          <cell r="K133">
            <v>5.329070518200751E-15</v>
          </cell>
          <cell r="M133">
            <v>91</v>
          </cell>
        </row>
        <row r="134">
          <cell r="B134">
            <v>4</v>
          </cell>
          <cell r="D134">
            <v>1153.2636495573424</v>
          </cell>
          <cell r="I134">
            <v>2.5840666666666667</v>
          </cell>
          <cell r="K134">
            <v>4.440892098500626E-16</v>
          </cell>
          <cell r="M134">
            <v>167</v>
          </cell>
        </row>
        <row r="135">
          <cell r="B135">
            <v>2.680801848033365</v>
          </cell>
          <cell r="D135">
            <v>836.8807125946018</v>
          </cell>
          <cell r="I135">
            <v>2.5010666666666674</v>
          </cell>
          <cell r="K135">
            <v>8.881784197001252E-16</v>
          </cell>
          <cell r="M135">
            <v>159</v>
          </cell>
        </row>
        <row r="136">
          <cell r="B136">
            <v>0</v>
          </cell>
          <cell r="D136">
            <v>59.380940970694354</v>
          </cell>
          <cell r="I136">
            <v>2.1374666666666666</v>
          </cell>
          <cell r="K136">
            <v>0</v>
          </cell>
          <cell r="M136">
            <v>153</v>
          </cell>
        </row>
        <row r="137">
          <cell r="B137">
            <v>0</v>
          </cell>
          <cell r="D137">
            <v>7.2672313670115285</v>
          </cell>
          <cell r="I137">
            <v>0.8748</v>
          </cell>
          <cell r="K137">
            <v>0</v>
          </cell>
          <cell r="M137">
            <v>14</v>
          </cell>
        </row>
        <row r="138">
          <cell r="B138">
            <v>0.9999999999999966</v>
          </cell>
          <cell r="D138">
            <v>346.53167871841634</v>
          </cell>
          <cell r="I138">
            <v>0.7893333333333334</v>
          </cell>
          <cell r="K138">
            <v>2.1094237467877974E-15</v>
          </cell>
          <cell r="M138">
            <v>56</v>
          </cell>
        </row>
        <row r="139">
          <cell r="B139">
            <v>3.000000000000016</v>
          </cell>
          <cell r="D139">
            <v>847.2433125946019</v>
          </cell>
          <cell r="I139">
            <v>0.7776000000000001</v>
          </cell>
          <cell r="K139">
            <v>1.4654943925052066E-14</v>
          </cell>
          <cell r="M139">
            <v>11</v>
          </cell>
        </row>
        <row r="140">
          <cell r="B140">
            <v>0</v>
          </cell>
          <cell r="D140">
            <v>6.392431367011528</v>
          </cell>
          <cell r="I140">
            <v>0.7326666666666666</v>
          </cell>
          <cell r="K140">
            <v>0</v>
          </cell>
          <cell r="M140">
            <v>23</v>
          </cell>
        </row>
        <row r="141">
          <cell r="B141">
            <v>0</v>
          </cell>
          <cell r="D141">
            <v>45.723207637361014</v>
          </cell>
          <cell r="I141">
            <v>1.8450666666666664</v>
          </cell>
          <cell r="K141">
            <v>0</v>
          </cell>
          <cell r="M141">
            <v>115</v>
          </cell>
        </row>
        <row r="142">
          <cell r="B142">
            <v>7.000000000000001</v>
          </cell>
          <cell r="D142">
            <v>1193.0146005307151</v>
          </cell>
          <cell r="I142">
            <v>2.0064</v>
          </cell>
          <cell r="K142">
            <v>-2.999999999999999</v>
          </cell>
          <cell r="M142">
            <v>161</v>
          </cell>
        </row>
        <row r="143">
          <cell r="B143">
            <v>1.0000000000000007</v>
          </cell>
          <cell r="D143">
            <v>413.0490787184164</v>
          </cell>
          <cell r="I143">
            <v>2.0636</v>
          </cell>
          <cell r="K143">
            <v>-2.220446049250313E-15</v>
          </cell>
          <cell r="M143">
            <v>173</v>
          </cell>
        </row>
        <row r="144">
          <cell r="B144">
            <v>0</v>
          </cell>
          <cell r="D144">
            <v>38.691340970694355</v>
          </cell>
          <cell r="I144">
            <v>1.4975999999999998</v>
          </cell>
          <cell r="K144">
            <v>0</v>
          </cell>
          <cell r="M144">
            <v>103</v>
          </cell>
        </row>
        <row r="145">
          <cell r="B145">
            <v>0</v>
          </cell>
          <cell r="D145">
            <v>18.318187681323966</v>
          </cell>
          <cell r="I145">
            <v>1.1717999999999997</v>
          </cell>
          <cell r="K145">
            <v>0</v>
          </cell>
          <cell r="M145">
            <v>22</v>
          </cell>
        </row>
        <row r="146">
          <cell r="B146">
            <v>7.000000000000002</v>
          </cell>
          <cell r="D146">
            <v>1191.0082005307152</v>
          </cell>
          <cell r="I146">
            <v>1.5458666666666665</v>
          </cell>
          <cell r="K146">
            <v>8.881784197001252E-16</v>
          </cell>
          <cell r="M146">
            <v>116</v>
          </cell>
        </row>
        <row r="147">
          <cell r="B147">
            <v>0</v>
          </cell>
          <cell r="D147">
            <v>34.58074097069435</v>
          </cell>
          <cell r="I147">
            <v>1.4743999999999997</v>
          </cell>
          <cell r="K147">
            <v>0</v>
          </cell>
          <cell r="M147">
            <v>89</v>
          </cell>
        </row>
        <row r="148">
          <cell r="B148">
            <v>3.0000000000000018</v>
          </cell>
          <cell r="D148">
            <v>849.9947792612685</v>
          </cell>
          <cell r="I148">
            <v>1.5381333333333331</v>
          </cell>
          <cell r="K148">
            <v>4.440892098500626E-16</v>
          </cell>
          <cell r="M148">
            <v>133</v>
          </cell>
        </row>
        <row r="149">
          <cell r="B149">
            <v>3.0000000000000013</v>
          </cell>
          <cell r="D149">
            <v>851.5347792612686</v>
          </cell>
          <cell r="I149">
            <v>1.54</v>
          </cell>
          <cell r="K149">
            <v>4.440892098500626E-16</v>
          </cell>
          <cell r="M149">
            <v>135</v>
          </cell>
        </row>
        <row r="150">
          <cell r="B150">
            <v>0</v>
          </cell>
          <cell r="D150">
            <v>4.439098033678196</v>
          </cell>
          <cell r="I150">
            <v>0.6660000000000001</v>
          </cell>
          <cell r="K150">
            <v>0</v>
          </cell>
          <cell r="M150">
            <v>17</v>
          </cell>
        </row>
        <row r="151">
          <cell r="B151">
            <v>2.0591797943481085</v>
          </cell>
          <cell r="D151">
            <v>505.0252951946068</v>
          </cell>
          <cell r="I151">
            <v>1.1268000000000002</v>
          </cell>
          <cell r="K151">
            <v>-1.021405182655144E-14</v>
          </cell>
          <cell r="M151">
            <v>58</v>
          </cell>
        </row>
        <row r="152">
          <cell r="B152">
            <v>0</v>
          </cell>
          <cell r="D152">
            <v>10.845609524167749</v>
          </cell>
          <cell r="I152">
            <v>0.6624000000000001</v>
          </cell>
          <cell r="K152">
            <v>0</v>
          </cell>
          <cell r="M152">
            <v>42</v>
          </cell>
        </row>
        <row r="153">
          <cell r="B153">
            <v>0</v>
          </cell>
          <cell r="D153">
            <v>33.106340970694355</v>
          </cell>
          <cell r="I153">
            <v>1.3426666666666667</v>
          </cell>
          <cell r="K153">
            <v>0</v>
          </cell>
          <cell r="M153">
            <v>90</v>
          </cell>
        </row>
        <row r="154">
          <cell r="B154">
            <v>0</v>
          </cell>
          <cell r="D154">
            <v>40.17180763736102</v>
          </cell>
          <cell r="I154">
            <v>1.4804666666666666</v>
          </cell>
          <cell r="K154">
            <v>0</v>
          </cell>
          <cell r="M154">
            <v>118</v>
          </cell>
        </row>
        <row r="155">
          <cell r="B155">
            <v>0</v>
          </cell>
          <cell r="D155">
            <v>2.7208980336781954</v>
          </cell>
          <cell r="I155">
            <v>0.6170666666666667</v>
          </cell>
          <cell r="K155">
            <v>0</v>
          </cell>
          <cell r="M155">
            <v>13</v>
          </cell>
        </row>
        <row r="156">
          <cell r="B156">
            <v>0</v>
          </cell>
          <cell r="D156">
            <v>22.858454347990634</v>
          </cell>
          <cell r="I156">
            <v>0.6656</v>
          </cell>
          <cell r="K156">
            <v>0</v>
          </cell>
          <cell r="M156">
            <v>97</v>
          </cell>
        </row>
        <row r="157">
          <cell r="B157">
            <v>3.991606654512285</v>
          </cell>
          <cell r="D157">
            <v>1113.5347828906756</v>
          </cell>
          <cell r="I157">
            <v>1.1084</v>
          </cell>
          <cell r="K157">
            <v>-8.881784197001252E-16</v>
          </cell>
          <cell r="M157">
            <v>110</v>
          </cell>
        </row>
        <row r="158">
          <cell r="B158">
            <v>2.0591797943481227</v>
          </cell>
          <cell r="D158">
            <v>506.87929519460687</v>
          </cell>
          <cell r="I158">
            <v>1.4144</v>
          </cell>
          <cell r="K158">
            <v>3.1086244689504383E-15</v>
          </cell>
          <cell r="M158">
            <v>177</v>
          </cell>
        </row>
        <row r="159">
          <cell r="B159">
            <v>10</v>
          </cell>
          <cell r="D159">
            <v>1194.419400530715</v>
          </cell>
          <cell r="I159">
            <v>1.4048000000000003</v>
          </cell>
          <cell r="K159">
            <v>-4.000000000000007</v>
          </cell>
          <cell r="M159">
            <v>143</v>
          </cell>
        </row>
        <row r="160">
          <cell r="B160">
            <v>3.9916066545122835</v>
          </cell>
          <cell r="D160">
            <v>1112.4263828906755</v>
          </cell>
          <cell r="I160">
            <v>1.1072000000000002</v>
          </cell>
          <cell r="K160">
            <v>-1.3322676295501878E-15</v>
          </cell>
          <cell r="M160">
            <v>86</v>
          </cell>
        </row>
        <row r="161">
          <cell r="B161">
            <v>0</v>
          </cell>
          <cell r="D161">
            <v>1.2393198765219755</v>
          </cell>
          <cell r="I161">
            <v>0.591</v>
          </cell>
          <cell r="K161">
            <v>0</v>
          </cell>
          <cell r="M161">
            <v>1</v>
          </cell>
        </row>
        <row r="162">
          <cell r="B162">
            <v>0</v>
          </cell>
          <cell r="D162">
            <v>7.783698033678195</v>
          </cell>
          <cell r="I162">
            <v>0.49573333333333336</v>
          </cell>
          <cell r="K162">
            <v>0</v>
          </cell>
          <cell r="M162">
            <v>48</v>
          </cell>
        </row>
        <row r="163">
          <cell r="B163">
            <v>0</v>
          </cell>
          <cell r="D163">
            <v>24.594787681323968</v>
          </cell>
          <cell r="I163">
            <v>0.6077333333333332</v>
          </cell>
          <cell r="K163">
            <v>0</v>
          </cell>
          <cell r="M163">
            <v>113</v>
          </cell>
        </row>
        <row r="164">
          <cell r="B164">
            <v>1.9429912916380325</v>
          </cell>
          <cell r="D164">
            <v>443.2116951946069</v>
          </cell>
          <cell r="I164">
            <v>0.5908</v>
          </cell>
          <cell r="K164">
            <v>-8.43769498715119E-15</v>
          </cell>
          <cell r="M164">
            <v>25</v>
          </cell>
        </row>
        <row r="165">
          <cell r="B165">
            <v>0</v>
          </cell>
          <cell r="D165">
            <v>12.60398768132397</v>
          </cell>
          <cell r="I165">
            <v>0.48106666666666664</v>
          </cell>
          <cell r="K165">
            <v>0</v>
          </cell>
          <cell r="M165">
            <v>66</v>
          </cell>
        </row>
        <row r="166">
          <cell r="B166">
            <v>0</v>
          </cell>
          <cell r="D166">
            <v>14.512921014657303</v>
          </cell>
          <cell r="I166">
            <v>0.8309333333333333</v>
          </cell>
          <cell r="K166">
            <v>0</v>
          </cell>
          <cell r="M166">
            <v>45</v>
          </cell>
        </row>
        <row r="167">
          <cell r="B167">
            <v>3.0000000000000013</v>
          </cell>
          <cell r="D167">
            <v>848.4566459279353</v>
          </cell>
          <cell r="I167">
            <v>1.2133333333333334</v>
          </cell>
          <cell r="K167">
            <v>-4.440892098500626E-16</v>
          </cell>
          <cell r="M167">
            <v>156</v>
          </cell>
        </row>
        <row r="168">
          <cell r="B168">
            <v>0</v>
          </cell>
          <cell r="D168">
            <v>1.918986543188642</v>
          </cell>
          <cell r="I168">
            <v>0.5433999999999999</v>
          </cell>
          <cell r="K168">
            <v>0</v>
          </cell>
          <cell r="M168">
            <v>10</v>
          </cell>
        </row>
        <row r="169">
          <cell r="B169">
            <v>0.10838939766443519</v>
          </cell>
          <cell r="D169">
            <v>345.6843043238655</v>
          </cell>
          <cell r="I169">
            <v>0.7973481290926095</v>
          </cell>
          <cell r="K169">
            <v>-0.3222784062342472</v>
          </cell>
          <cell r="M169">
            <v>194</v>
          </cell>
        </row>
        <row r="170">
          <cell r="B170">
            <v>2.680801848033365</v>
          </cell>
          <cell r="D170">
            <v>834.3796459279351</v>
          </cell>
          <cell r="I170">
            <v>1.0918666666666668</v>
          </cell>
          <cell r="K170">
            <v>0</v>
          </cell>
          <cell r="M170">
            <v>169</v>
          </cell>
        </row>
        <row r="171">
          <cell r="B171">
            <v>0</v>
          </cell>
          <cell r="D171">
            <v>3.293431367011529</v>
          </cell>
          <cell r="I171">
            <v>0.5725333333333333</v>
          </cell>
          <cell r="K171">
            <v>0</v>
          </cell>
          <cell r="M171">
            <v>18</v>
          </cell>
        </row>
        <row r="172">
          <cell r="B172">
            <v>2.680801848033364</v>
          </cell>
          <cell r="D172">
            <v>833.2877792612685</v>
          </cell>
          <cell r="I172">
            <v>1.1231999999999998</v>
          </cell>
          <cell r="K172">
            <v>-8.881784197001252E-16</v>
          </cell>
          <cell r="M172">
            <v>144</v>
          </cell>
        </row>
        <row r="173">
          <cell r="B173">
            <v>3.991606654512286</v>
          </cell>
          <cell r="D173">
            <v>1111.3191828906756</v>
          </cell>
          <cell r="I173">
            <v>0.7104000000000001</v>
          </cell>
          <cell r="K173">
            <v>2.6645352591003757E-15</v>
          </cell>
          <cell r="M173">
            <v>80</v>
          </cell>
        </row>
        <row r="174">
          <cell r="B174">
            <v>0</v>
          </cell>
          <cell r="D174">
            <v>4.985364700344862</v>
          </cell>
          <cell r="I174">
            <v>0.44333333333333336</v>
          </cell>
          <cell r="K174">
            <v>0</v>
          </cell>
          <cell r="M174">
            <v>41</v>
          </cell>
        </row>
        <row r="175">
          <cell r="B175">
            <v>0</v>
          </cell>
          <cell r="D175">
            <v>31.763674304027685</v>
          </cell>
          <cell r="I175">
            <v>1.0449333333333333</v>
          </cell>
          <cell r="K175">
            <v>0</v>
          </cell>
          <cell r="M175">
            <v>102</v>
          </cell>
        </row>
        <row r="176">
          <cell r="B176">
            <v>0</v>
          </cell>
          <cell r="D176">
            <v>9.98836470034486</v>
          </cell>
          <cell r="I176">
            <v>0.5576000000000001</v>
          </cell>
          <cell r="K176">
            <v>0</v>
          </cell>
          <cell r="M176">
            <v>46</v>
          </cell>
        </row>
        <row r="177">
          <cell r="B177">
            <v>2.19371267269972</v>
          </cell>
          <cell r="D177">
            <v>568.4950919946068</v>
          </cell>
          <cell r="I177">
            <v>0.8751050024297645</v>
          </cell>
          <cell r="K177">
            <v>-0.1502353577699873</v>
          </cell>
          <cell r="M177">
            <v>186</v>
          </cell>
        </row>
        <row r="178">
          <cell r="B178">
            <v>0</v>
          </cell>
          <cell r="D178">
            <v>15.101921014657302</v>
          </cell>
          <cell r="I178">
            <v>0.589</v>
          </cell>
          <cell r="K178">
            <v>0</v>
          </cell>
          <cell r="M178">
            <v>65</v>
          </cell>
        </row>
        <row r="179">
          <cell r="B179">
            <v>0</v>
          </cell>
          <cell r="D179">
            <v>18.760454347990635</v>
          </cell>
          <cell r="I179">
            <v>0.4422666666666667</v>
          </cell>
          <cell r="K179">
            <v>0</v>
          </cell>
          <cell r="M179">
            <v>82</v>
          </cell>
        </row>
        <row r="180">
          <cell r="B180">
            <v>0</v>
          </cell>
          <cell r="D180">
            <v>15.746721014657302</v>
          </cell>
          <cell r="I180">
            <v>0.6448</v>
          </cell>
          <cell r="K180">
            <v>0</v>
          </cell>
          <cell r="M180">
            <v>61</v>
          </cell>
        </row>
        <row r="181">
          <cell r="B181">
            <v>0</v>
          </cell>
          <cell r="D181">
            <v>9.34456470034486</v>
          </cell>
          <cell r="I181">
            <v>0.4988</v>
          </cell>
          <cell r="K181">
            <v>0</v>
          </cell>
          <cell r="M181">
            <v>49</v>
          </cell>
        </row>
        <row r="182">
          <cell r="B182">
            <v>2.0000000000000004</v>
          </cell>
          <cell r="D182">
            <v>474.99842852794023</v>
          </cell>
          <cell r="I182">
            <v>0.8064</v>
          </cell>
          <cell r="K182">
            <v>1.3322676295501878E-15</v>
          </cell>
          <cell r="M182">
            <v>152</v>
          </cell>
        </row>
        <row r="183">
          <cell r="B183">
            <v>0</v>
          </cell>
          <cell r="D183">
            <v>22.138721014657303</v>
          </cell>
          <cell r="I183">
            <v>0.6943999999999999</v>
          </cell>
          <cell r="K183">
            <v>0</v>
          </cell>
          <cell r="M183">
            <v>74</v>
          </cell>
        </row>
        <row r="184">
          <cell r="B184">
            <v>0</v>
          </cell>
          <cell r="D184">
            <v>20.3619210146573</v>
          </cell>
          <cell r="I184">
            <v>0.5338666666666667</v>
          </cell>
          <cell r="K184">
            <v>0</v>
          </cell>
          <cell r="M184">
            <v>79</v>
          </cell>
        </row>
        <row r="185">
          <cell r="B185">
            <v>0</v>
          </cell>
          <cell r="D185">
            <v>25.490721014657296</v>
          </cell>
          <cell r="I185">
            <v>0.5754666666666668</v>
          </cell>
          <cell r="K185">
            <v>0</v>
          </cell>
          <cell r="M185">
            <v>117</v>
          </cell>
        </row>
        <row r="186">
          <cell r="B186">
            <v>0</v>
          </cell>
          <cell r="D186">
            <v>5.402964700344862</v>
          </cell>
          <cell r="I186">
            <v>0.41759999999999997</v>
          </cell>
          <cell r="K186">
            <v>0</v>
          </cell>
          <cell r="M186">
            <v>44</v>
          </cell>
        </row>
        <row r="187">
          <cell r="B187">
            <v>0</v>
          </cell>
          <cell r="D187">
            <v>3.773098033678196</v>
          </cell>
          <cell r="I187">
            <v>0.253</v>
          </cell>
          <cell r="K187">
            <v>0</v>
          </cell>
          <cell r="M187">
            <v>50</v>
          </cell>
        </row>
        <row r="188">
          <cell r="B188">
            <v>2.344230314598381</v>
          </cell>
          <cell r="D188">
            <v>575.9463125946017</v>
          </cell>
          <cell r="I188">
            <v>0.6130666666666666</v>
          </cell>
          <cell r="K188">
            <v>-3.1086244689504383E-15</v>
          </cell>
          <cell r="M188">
            <v>134</v>
          </cell>
        </row>
        <row r="189">
          <cell r="B189">
            <v>0</v>
          </cell>
          <cell r="D189">
            <v>28.702654347990634</v>
          </cell>
          <cell r="I189">
            <v>0.5760000000000001</v>
          </cell>
          <cell r="K189">
            <v>0</v>
          </cell>
          <cell r="M189">
            <v>126</v>
          </cell>
        </row>
        <row r="190">
          <cell r="B190">
            <v>0</v>
          </cell>
          <cell r="D190">
            <v>0.503586543188642</v>
          </cell>
          <cell r="I190">
            <v>0.2</v>
          </cell>
          <cell r="K190">
            <v>0</v>
          </cell>
          <cell r="M190">
            <v>27</v>
          </cell>
        </row>
        <row r="191">
          <cell r="B191">
            <v>1.0000000000000036</v>
          </cell>
          <cell r="D191">
            <v>410.9854787184164</v>
          </cell>
          <cell r="I191">
            <v>0.29333333333333333</v>
          </cell>
          <cell r="K191">
            <v>2.886579864025407E-15</v>
          </cell>
          <cell r="M191">
            <v>60</v>
          </cell>
        </row>
        <row r="192">
          <cell r="B192">
            <v>0</v>
          </cell>
          <cell r="D192">
            <v>27.943254347990635</v>
          </cell>
          <cell r="I192">
            <v>0.4776</v>
          </cell>
          <cell r="K192">
            <v>0</v>
          </cell>
          <cell r="M192">
            <v>128</v>
          </cell>
        </row>
        <row r="193">
          <cell r="B193">
            <v>0</v>
          </cell>
          <cell r="D193">
            <v>30.718740970694352</v>
          </cell>
          <cell r="I193">
            <v>0.4788</v>
          </cell>
          <cell r="K193">
            <v>0</v>
          </cell>
          <cell r="M193">
            <v>145</v>
          </cell>
        </row>
        <row r="194">
          <cell r="B194">
            <v>4.0000000000000036</v>
          </cell>
          <cell r="D194">
            <v>1150.6795828906756</v>
          </cell>
          <cell r="I194">
            <v>0.38173333333333326</v>
          </cell>
          <cell r="K194">
            <v>3.552713678800501E-15</v>
          </cell>
          <cell r="M194">
            <v>155</v>
          </cell>
        </row>
        <row r="195">
          <cell r="B195">
            <v>2.0591797943481187</v>
          </cell>
          <cell r="D195">
            <v>505.46489519460687</v>
          </cell>
          <cell r="I195">
            <v>0.4396</v>
          </cell>
          <cell r="K195">
            <v>-3.9968028886505635E-15</v>
          </cell>
          <cell r="M195">
            <v>172</v>
          </cell>
        </row>
        <row r="196">
          <cell r="B196">
            <v>0</v>
          </cell>
          <cell r="D196">
            <v>0.6483198765219754</v>
          </cell>
          <cell r="I196">
            <v>0.14473333333333332</v>
          </cell>
          <cell r="K196">
            <v>0</v>
          </cell>
          <cell r="M196">
            <v>36</v>
          </cell>
        </row>
        <row r="197">
          <cell r="B197">
            <v>2.680801848033366</v>
          </cell>
          <cell r="D197">
            <v>832.1645792612685</v>
          </cell>
          <cell r="I197">
            <v>0.3553333333333334</v>
          </cell>
          <cell r="K197">
            <v>1.7763568394002505E-15</v>
          </cell>
          <cell r="M197">
            <v>122</v>
          </cell>
        </row>
        <row r="198">
          <cell r="B198">
            <v>0</v>
          </cell>
          <cell r="D198">
            <v>3.520098033678196</v>
          </cell>
          <cell r="I198">
            <v>0.20193333333333335</v>
          </cell>
          <cell r="K198">
            <v>0</v>
          </cell>
          <cell r="M198">
            <v>54</v>
          </cell>
        </row>
        <row r="199">
          <cell r="B199">
            <v>0</v>
          </cell>
          <cell r="D199">
            <v>5.659764700344862</v>
          </cell>
          <cell r="I199">
            <v>0.20239999999999997</v>
          </cell>
          <cell r="K199">
            <v>0</v>
          </cell>
          <cell r="M199">
            <v>64</v>
          </cell>
        </row>
        <row r="200">
          <cell r="B200">
            <v>0</v>
          </cell>
          <cell r="D200">
            <v>24.915254347990633</v>
          </cell>
          <cell r="I200">
            <v>0.3204666666666667</v>
          </cell>
          <cell r="K200">
            <v>0</v>
          </cell>
          <cell r="M200">
            <v>137</v>
          </cell>
        </row>
        <row r="201">
          <cell r="B201">
            <v>0</v>
          </cell>
          <cell r="D201">
            <v>0.2950354761904762</v>
          </cell>
          <cell r="I201">
            <v>0.1178666666666667</v>
          </cell>
          <cell r="K201">
            <v>0</v>
          </cell>
          <cell r="M201">
            <v>30</v>
          </cell>
        </row>
        <row r="202">
          <cell r="B202">
            <v>0</v>
          </cell>
          <cell r="D202">
            <v>10.183209524167747</v>
          </cell>
          <cell r="I202">
            <v>0.17440000000000005</v>
          </cell>
          <cell r="K202">
            <v>0</v>
          </cell>
          <cell r="M202">
            <v>81</v>
          </cell>
        </row>
        <row r="203">
          <cell r="B203">
            <v>0</v>
          </cell>
          <cell r="D203">
            <v>17.146387681323965</v>
          </cell>
          <cell r="I203">
            <v>0.16</v>
          </cell>
          <cell r="K203">
            <v>0</v>
          </cell>
          <cell r="M203">
            <v>104</v>
          </cell>
        </row>
        <row r="204">
          <cell r="B204">
            <v>0</v>
          </cell>
          <cell r="D204">
            <v>1.375586543188642</v>
          </cell>
          <cell r="I204">
            <v>0.13626666666666665</v>
          </cell>
          <cell r="K204">
            <v>0</v>
          </cell>
          <cell r="M204">
            <v>40</v>
          </cell>
        </row>
        <row r="205">
          <cell r="B205">
            <v>1.182636069223694</v>
          </cell>
          <cell r="D205">
            <v>428.86981205174976</v>
          </cell>
          <cell r="I205">
            <v>0.19739999999999996</v>
          </cell>
          <cell r="K205">
            <v>-3.9968028886505635E-15</v>
          </cell>
          <cell r="M205">
            <v>136</v>
          </cell>
        </row>
        <row r="206">
          <cell r="B206">
            <v>4.000000000000001</v>
          </cell>
          <cell r="D206">
            <v>1150.2978495573425</v>
          </cell>
          <cell r="I206">
            <v>0.20066666666666666</v>
          </cell>
          <cell r="K206">
            <v>-2.6645352591003757E-15</v>
          </cell>
          <cell r="M206">
            <v>154</v>
          </cell>
        </row>
        <row r="207">
          <cell r="B207">
            <v>0</v>
          </cell>
          <cell r="D207">
            <v>28.126654347990634</v>
          </cell>
          <cell r="I207">
            <v>0.18339999999999995</v>
          </cell>
          <cell r="K207">
            <v>0</v>
          </cell>
          <cell r="M207">
            <v>158</v>
          </cell>
        </row>
        <row r="208">
          <cell r="B208">
            <v>0</v>
          </cell>
          <cell r="D208">
            <v>2.0253865431886418</v>
          </cell>
          <cell r="I208">
            <v>0.10640000000000002</v>
          </cell>
          <cell r="K208">
            <v>0</v>
          </cell>
          <cell r="M208">
            <v>47</v>
          </cell>
        </row>
        <row r="209">
          <cell r="B209">
            <v>0</v>
          </cell>
          <cell r="D209">
            <v>15.879721014657301</v>
          </cell>
          <cell r="I209">
            <v>0.133</v>
          </cell>
          <cell r="K209">
            <v>0</v>
          </cell>
          <cell r="M209">
            <v>105</v>
          </cell>
        </row>
        <row r="210">
          <cell r="B210">
            <v>7.000000000000001</v>
          </cell>
          <cell r="D210">
            <v>1189.4623338640483</v>
          </cell>
          <cell r="I210">
            <v>0.14533333333333331</v>
          </cell>
          <cell r="K210">
            <v>-8.881784197001252E-16</v>
          </cell>
          <cell r="M210">
            <v>109</v>
          </cell>
        </row>
        <row r="211">
          <cell r="B211">
            <v>1.942991291638041</v>
          </cell>
          <cell r="D211">
            <v>443.3546951946069</v>
          </cell>
          <cell r="I211">
            <v>0.14300000000000002</v>
          </cell>
          <cell r="K211">
            <v>2.6645352591003757E-15</v>
          </cell>
          <cell r="M211">
            <v>124</v>
          </cell>
        </row>
        <row r="212">
          <cell r="B212">
            <v>0</v>
          </cell>
          <cell r="D212">
            <v>0.09666666666666668</v>
          </cell>
          <cell r="I212">
            <v>0.05066666666666668</v>
          </cell>
          <cell r="K212">
            <v>0</v>
          </cell>
          <cell r="M212">
            <v>15</v>
          </cell>
        </row>
        <row r="213">
          <cell r="B213">
            <v>0</v>
          </cell>
          <cell r="D213">
            <v>0.1484</v>
          </cell>
          <cell r="I213">
            <v>0.05173333333333334</v>
          </cell>
          <cell r="K213">
            <v>0</v>
          </cell>
          <cell r="M213">
            <v>31</v>
          </cell>
        </row>
        <row r="214">
          <cell r="B214">
            <v>0</v>
          </cell>
          <cell r="D214">
            <v>4.542031367011528</v>
          </cell>
          <cell r="I214">
            <v>0.08266666666666667</v>
          </cell>
          <cell r="K214">
            <v>0</v>
          </cell>
          <cell r="M214">
            <v>67</v>
          </cell>
        </row>
        <row r="215">
          <cell r="B215">
            <v>0</v>
          </cell>
          <cell r="D215">
            <v>2.0833865431886416</v>
          </cell>
          <cell r="I215">
            <v>0.057999999999999996</v>
          </cell>
          <cell r="K215">
            <v>0</v>
          </cell>
          <cell r="M215">
            <v>51</v>
          </cell>
        </row>
        <row r="216">
          <cell r="B216">
            <v>0.999999999999994</v>
          </cell>
          <cell r="D216">
            <v>345.74234538508296</v>
          </cell>
          <cell r="I216">
            <v>0.04</v>
          </cell>
          <cell r="K216">
            <v>-2.55351295663786E-15</v>
          </cell>
          <cell r="M216">
            <v>29</v>
          </cell>
        </row>
        <row r="217">
          <cell r="B217">
            <v>0</v>
          </cell>
          <cell r="D217">
            <v>12.122921014657303</v>
          </cell>
          <cell r="I217">
            <v>0.0758</v>
          </cell>
          <cell r="K217">
            <v>0</v>
          </cell>
          <cell r="M217">
            <v>99</v>
          </cell>
        </row>
        <row r="218">
          <cell r="B218">
            <v>1.9429912916380319</v>
          </cell>
          <cell r="D218">
            <v>442.6208951946069</v>
          </cell>
          <cell r="I218">
            <v>0.06119999999999999</v>
          </cell>
          <cell r="K218">
            <v>-6.661338147750939E-16</v>
          </cell>
          <cell r="M218">
            <v>33</v>
          </cell>
        </row>
        <row r="219">
          <cell r="B219">
            <v>0</v>
          </cell>
          <cell r="D219">
            <v>0.046</v>
          </cell>
          <cell r="I219">
            <v>0.046</v>
          </cell>
          <cell r="K219">
            <v>0</v>
          </cell>
          <cell r="M219">
            <v>7</v>
          </cell>
        </row>
        <row r="220">
          <cell r="B220">
            <v>0</v>
          </cell>
          <cell r="D220">
            <v>9.430764700344861</v>
          </cell>
          <cell r="I220">
            <v>0.0862</v>
          </cell>
          <cell r="K220">
            <v>0</v>
          </cell>
          <cell r="M220">
            <v>84</v>
          </cell>
        </row>
        <row r="221">
          <cell r="B221">
            <v>2.19371267269972</v>
          </cell>
          <cell r="D221">
            <v>567.619986992177</v>
          </cell>
          <cell r="I221">
            <v>0.07375846423690206</v>
          </cell>
          <cell r="K221">
            <v>0</v>
          </cell>
          <cell r="M221">
            <v>200</v>
          </cell>
        </row>
        <row r="222">
          <cell r="B222">
            <v>0</v>
          </cell>
          <cell r="D222">
            <v>5.457364700344861</v>
          </cell>
          <cell r="I222">
            <v>0.054400000000000004</v>
          </cell>
          <cell r="K222">
            <v>0</v>
          </cell>
          <cell r="M222">
            <v>75</v>
          </cell>
        </row>
        <row r="223">
          <cell r="B223">
            <v>2.6808018480333655</v>
          </cell>
          <cell r="D223">
            <v>831.8092459279351</v>
          </cell>
          <cell r="I223">
            <v>0.05360000000000001</v>
          </cell>
          <cell r="K223">
            <v>-4.440892098500626E-16</v>
          </cell>
          <cell r="M223">
            <v>123</v>
          </cell>
        </row>
        <row r="224">
          <cell r="B224">
            <v>0</v>
          </cell>
          <cell r="D224">
            <v>22.192854347990636</v>
          </cell>
          <cell r="I224">
            <v>0.05413333333333334</v>
          </cell>
          <cell r="K224">
            <v>0</v>
          </cell>
          <cell r="M224">
            <v>129</v>
          </cell>
        </row>
        <row r="225">
          <cell r="B225">
            <v>3.207761872034591</v>
          </cell>
          <cell r="D225">
            <v>1110.5994630089876</v>
          </cell>
          <cell r="I225">
            <v>0.022367716051562774</v>
          </cell>
          <cell r="K225">
            <v>0</v>
          </cell>
          <cell r="M225">
            <v>189</v>
          </cell>
        </row>
        <row r="226">
          <cell r="B226">
            <v>0</v>
          </cell>
          <cell r="D226">
            <v>2.103831367011529</v>
          </cell>
          <cell r="I226">
            <v>0.020444823822887433</v>
          </cell>
          <cell r="K226">
            <v>0</v>
          </cell>
          <cell r="M226">
            <v>55</v>
          </cell>
        </row>
        <row r="227">
          <cell r="B227">
            <v>0</v>
          </cell>
          <cell r="D227">
            <v>10.866054347990636</v>
          </cell>
          <cell r="I227">
            <v>0.020444823822887433</v>
          </cell>
          <cell r="K227">
            <v>0</v>
          </cell>
          <cell r="M227">
            <v>95</v>
          </cell>
        </row>
        <row r="228">
          <cell r="B228">
            <v>0</v>
          </cell>
          <cell r="D228">
            <v>10.008809524167749</v>
          </cell>
          <cell r="I228">
            <v>0.020444823822887433</v>
          </cell>
          <cell r="K228">
            <v>0</v>
          </cell>
          <cell r="M228">
            <v>93</v>
          </cell>
        </row>
        <row r="229">
          <cell r="B229">
            <v>0</v>
          </cell>
          <cell r="D229">
            <v>4.459364700344862</v>
          </cell>
          <cell r="I229">
            <v>0.02026666666666667</v>
          </cell>
          <cell r="K229">
            <v>0</v>
          </cell>
          <cell r="M229">
            <v>71</v>
          </cell>
        </row>
        <row r="230">
          <cell r="B230">
            <v>0</v>
          </cell>
          <cell r="D230">
            <v>7.287964700344862</v>
          </cell>
          <cell r="I230">
            <v>0.020733333333333333</v>
          </cell>
          <cell r="K230">
            <v>0</v>
          </cell>
          <cell r="M230">
            <v>87</v>
          </cell>
        </row>
        <row r="231">
          <cell r="B231">
            <v>0</v>
          </cell>
          <cell r="D231">
            <v>0.1771688095238095</v>
          </cell>
          <cell r="I231">
            <v>0.028768809523809523</v>
          </cell>
          <cell r="K231">
            <v>0</v>
          </cell>
          <cell r="M231">
            <v>35</v>
          </cell>
        </row>
        <row r="232">
          <cell r="B232">
            <v>0</v>
          </cell>
          <cell r="D232">
            <v>3.318164700344863</v>
          </cell>
          <cell r="I232">
            <v>0.024733333333333336</v>
          </cell>
          <cell r="K232">
            <v>0</v>
          </cell>
          <cell r="M232">
            <v>63</v>
          </cell>
        </row>
        <row r="233">
          <cell r="B233">
            <v>3.207761872034591</v>
          </cell>
          <cell r="D233">
            <v>1110.5663256518742</v>
          </cell>
          <cell r="I233">
            <v>0.018018437930425565</v>
          </cell>
          <cell r="K233">
            <v>0</v>
          </cell>
          <cell r="M233">
            <v>185</v>
          </cell>
        </row>
        <row r="234">
          <cell r="B234">
            <v>0.43066780389868237</v>
          </cell>
          <cell r="D234">
            <v>345.6918947703533</v>
          </cell>
          <cell r="I234">
            <v>0.007590446487867178</v>
          </cell>
          <cell r="K234">
            <v>5.551115123125783E-17</v>
          </cell>
          <cell r="M234">
            <v>179</v>
          </cell>
        </row>
        <row r="235">
          <cell r="B235">
            <v>3.207761872034591</v>
          </cell>
          <cell r="D235">
            <v>1110.577095292936</v>
          </cell>
          <cell r="I235">
            <v>0.010769641061863558</v>
          </cell>
          <cell r="K235">
            <v>0</v>
          </cell>
          <cell r="M235">
            <v>188</v>
          </cell>
        </row>
        <row r="236">
          <cell r="B236">
            <v>0</v>
          </cell>
          <cell r="D236">
            <v>30.239940970694352</v>
          </cell>
          <cell r="I236">
            <v>0.008019956037054481</v>
          </cell>
          <cell r="K236">
            <v>0</v>
          </cell>
          <cell r="M236">
            <v>182</v>
          </cell>
        </row>
        <row r="237">
          <cell r="B237">
            <v>0</v>
          </cell>
          <cell r="D237">
            <v>0.3035865431886421</v>
          </cell>
          <cell r="I237">
            <v>0.008551066998165845</v>
          </cell>
          <cell r="K237">
            <v>0</v>
          </cell>
          <cell r="M237">
            <v>39</v>
          </cell>
        </row>
        <row r="238">
          <cell r="B238">
            <v>0.4306678038986823</v>
          </cell>
          <cell r="D238">
            <v>345.6993752103703</v>
          </cell>
          <cell r="I238">
            <v>0.003740220008514261</v>
          </cell>
          <cell r="K238">
            <v>0</v>
          </cell>
          <cell r="M238">
            <v>190</v>
          </cell>
        </row>
        <row r="239">
          <cell r="B239">
            <v>0.43066780389868237</v>
          </cell>
          <cell r="D239">
            <v>345.69563499036184</v>
          </cell>
          <cell r="I239">
            <v>0.003630213537675606</v>
          </cell>
          <cell r="K239">
            <v>5.551115123125783E-17</v>
          </cell>
          <cell r="M239">
            <v>187</v>
          </cell>
        </row>
        <row r="240">
          <cell r="B240">
            <v>0.4306678038986823</v>
          </cell>
          <cell r="D240">
            <v>345.702345385083</v>
          </cell>
          <cell r="I240">
            <v>0.0029701747126436775</v>
          </cell>
          <cell r="K240">
            <v>-0.5693321961013117</v>
          </cell>
          <cell r="M240">
            <v>195</v>
          </cell>
        </row>
        <row r="241">
          <cell r="B241">
            <v>3.207761872034591</v>
          </cell>
          <cell r="D241">
            <v>1110.606711805856</v>
          </cell>
          <cell r="I241">
            <v>0.004142169639178291</v>
          </cell>
          <cell r="K241">
            <v>0</v>
          </cell>
          <cell r="M241">
            <v>193</v>
          </cell>
        </row>
        <row r="242">
          <cell r="B242">
            <v>3.207761872034591</v>
          </cell>
          <cell r="D242">
            <v>1110.5483072139436</v>
          </cell>
          <cell r="I242">
            <v>0.003727952675260462</v>
          </cell>
          <cell r="K242">
            <v>0</v>
          </cell>
          <cell r="M242">
            <v>180</v>
          </cell>
        </row>
        <row r="243">
          <cell r="B243">
            <v>3.207761872034591</v>
          </cell>
          <cell r="D243">
            <v>1110.602155419253</v>
          </cell>
          <cell r="I243">
            <v>0.0026924102654658894</v>
          </cell>
          <cell r="K243">
            <v>0</v>
          </cell>
          <cell r="M243">
            <v>191</v>
          </cell>
        </row>
        <row r="244">
          <cell r="B244">
            <v>3.207761872034591</v>
          </cell>
          <cell r="D244">
            <v>1110.6087828906755</v>
          </cell>
          <cell r="I244">
            <v>0.0020710848195891456</v>
          </cell>
          <cell r="K244">
            <v>-0.7838447824776953</v>
          </cell>
          <cell r="M244">
            <v>199</v>
          </cell>
        </row>
        <row r="245">
          <cell r="B245">
            <v>3.207761872034591</v>
          </cell>
          <cell r="D245">
            <v>1110.602569636217</v>
          </cell>
          <cell r="I245">
            <v>0.0004142169639178291</v>
          </cell>
          <cell r="K245">
            <v>0</v>
          </cell>
          <cell r="M245">
            <v>192</v>
          </cell>
        </row>
        <row r="246">
          <cell r="B246">
            <v>0.4306678038986823</v>
          </cell>
          <cell r="D246">
            <v>345.6920047768242</v>
          </cell>
          <cell r="I246">
            <v>0.00011000647083865474</v>
          </cell>
          <cell r="K246">
            <v>-5.551115123125783E-17</v>
          </cell>
          <cell r="M246">
            <v>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9.7109375" style="0" customWidth="1"/>
    <col min="6" max="6" width="31.00390625" style="43" customWidth="1"/>
    <col min="7" max="7" width="13.140625" style="4" customWidth="1"/>
    <col min="8" max="16384" width="8.8515625" style="0" customWidth="1"/>
  </cols>
  <sheetData>
    <row r="1" spans="1:7" ht="39" customHeight="1">
      <c r="A1" s="66" t="s">
        <v>79</v>
      </c>
      <c r="B1" s="67" t="s">
        <v>80</v>
      </c>
      <c r="C1" s="68" t="s">
        <v>81</v>
      </c>
      <c r="D1" s="69" t="s">
        <v>82</v>
      </c>
      <c r="E1" s="70" t="s">
        <v>177</v>
      </c>
      <c r="F1" s="70" t="s">
        <v>50</v>
      </c>
      <c r="G1" s="70" t="s">
        <v>109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84</v>
      </c>
      <c r="C4" s="39"/>
      <c r="D4" s="41" t="s">
        <v>93</v>
      </c>
      <c r="E4" s="79">
        <v>25.531397480452974</v>
      </c>
      <c r="F4" s="47">
        <v>2.096766841721886</v>
      </c>
      <c r="G4" s="38">
        <v>1217.655533864048</v>
      </c>
    </row>
    <row r="5" spans="1:7" ht="12.75" customHeight="1">
      <c r="A5" s="5"/>
      <c r="D5" s="1"/>
      <c r="E5" s="77"/>
      <c r="F5" s="17"/>
      <c r="G5" s="3"/>
    </row>
    <row r="6" spans="1:7" ht="12.75" customHeight="1">
      <c r="A6" s="5"/>
      <c r="D6" s="1"/>
      <c r="E6" s="77"/>
      <c r="F6" s="17"/>
      <c r="G6" s="3"/>
    </row>
    <row r="7" spans="1:7" ht="12.75" customHeight="1">
      <c r="A7" s="58" t="s">
        <v>94</v>
      </c>
      <c r="B7" s="59" t="s">
        <v>202</v>
      </c>
      <c r="C7" s="58">
        <v>1</v>
      </c>
      <c r="D7" s="58" t="s">
        <v>126</v>
      </c>
      <c r="E7" s="80">
        <v>0.8258317324940698</v>
      </c>
      <c r="F7" s="61">
        <v>2.6808018480333633</v>
      </c>
      <c r="G7" s="60">
        <v>30.805400000000002</v>
      </c>
    </row>
    <row r="8" spans="1:7" ht="12.75" customHeight="1">
      <c r="A8" s="13" t="s">
        <v>95</v>
      </c>
      <c r="B8" s="28" t="s">
        <v>60</v>
      </c>
      <c r="C8" s="13">
        <v>2</v>
      </c>
      <c r="D8" s="13" t="s">
        <v>127</v>
      </c>
      <c r="E8" s="81">
        <v>1.4399761138635694</v>
      </c>
      <c r="F8" s="48">
        <v>1.7284818896906367</v>
      </c>
      <c r="G8" s="18">
        <v>83.30871861904761</v>
      </c>
    </row>
    <row r="9" spans="1:7" ht="12.75" customHeight="1">
      <c r="A9" s="14" t="s">
        <v>96</v>
      </c>
      <c r="B9" s="29" t="s">
        <v>135</v>
      </c>
      <c r="C9" s="14">
        <v>3</v>
      </c>
      <c r="D9" s="14" t="s">
        <v>128</v>
      </c>
      <c r="E9" s="82">
        <v>2.6227326024754536</v>
      </c>
      <c r="F9" s="49">
        <v>2.19371267269972</v>
      </c>
      <c r="G9" s="19">
        <v>119.55679680000001</v>
      </c>
    </row>
    <row r="10" spans="1:7" ht="12.75" customHeight="1">
      <c r="A10" s="15" t="s">
        <v>97</v>
      </c>
      <c r="B10" s="30" t="s">
        <v>122</v>
      </c>
      <c r="C10" s="15">
        <v>4</v>
      </c>
      <c r="D10" s="15" t="s">
        <v>92</v>
      </c>
      <c r="E10" s="83">
        <v>8.275584018578968</v>
      </c>
      <c r="F10" s="50">
        <v>2.573091052051737</v>
      </c>
      <c r="G10" s="20">
        <v>321.6203333333333</v>
      </c>
    </row>
    <row r="11" spans="1:7" ht="12.75" customHeight="1">
      <c r="A11" s="7" t="s">
        <v>98</v>
      </c>
      <c r="B11" s="31" t="s">
        <v>123</v>
      </c>
      <c r="C11" s="7">
        <v>5</v>
      </c>
      <c r="D11" s="7" t="s">
        <v>129</v>
      </c>
      <c r="E11" s="84">
        <v>3.7643001192236767</v>
      </c>
      <c r="F11" s="51">
        <v>3.207761872034591</v>
      </c>
      <c r="G11" s="21">
        <v>117.34973696274061</v>
      </c>
    </row>
    <row r="12" spans="1:7" ht="12.75" customHeight="1">
      <c r="A12" s="9" t="s">
        <v>104</v>
      </c>
      <c r="B12" s="32" t="s">
        <v>124</v>
      </c>
      <c r="C12" s="9">
        <v>6</v>
      </c>
      <c r="D12" s="9" t="s">
        <v>130</v>
      </c>
      <c r="E12" s="85">
        <v>3.1735545546757695</v>
      </c>
      <c r="F12" s="52">
        <v>4.097326033133339</v>
      </c>
      <c r="G12" s="22">
        <v>77.45428430670584</v>
      </c>
    </row>
    <row r="13" spans="1:7" ht="12.75" customHeight="1">
      <c r="A13" s="10" t="s">
        <v>99</v>
      </c>
      <c r="B13" s="33" t="s">
        <v>125</v>
      </c>
      <c r="C13" s="10">
        <v>7</v>
      </c>
      <c r="D13" s="10" t="s">
        <v>131</v>
      </c>
      <c r="E13" s="86">
        <v>5.136886039557147</v>
      </c>
      <c r="F13" s="53">
        <v>2.3439480304697073</v>
      </c>
      <c r="G13" s="23">
        <v>219.15528726666176</v>
      </c>
    </row>
    <row r="14" spans="1:7" ht="12.75" customHeight="1">
      <c r="A14" s="12" t="s">
        <v>100</v>
      </c>
      <c r="B14" s="34" t="s">
        <v>440</v>
      </c>
      <c r="C14" s="12">
        <v>8</v>
      </c>
      <c r="D14" s="12" t="s">
        <v>91</v>
      </c>
      <c r="E14" s="87">
        <v>0.09569624083441186</v>
      </c>
      <c r="F14" s="54">
        <v>0.10838939766443519</v>
      </c>
      <c r="G14" s="24">
        <v>88.28930033422613</v>
      </c>
    </row>
    <row r="15" spans="1:7" ht="12.75" customHeight="1">
      <c r="A15" s="11" t="s">
        <v>101</v>
      </c>
      <c r="B15" s="35" t="s">
        <v>132</v>
      </c>
      <c r="C15" s="11">
        <v>9</v>
      </c>
      <c r="D15" s="11" t="s">
        <v>90</v>
      </c>
      <c r="E15" s="88">
        <v>0.011280361707769805</v>
      </c>
      <c r="F15" s="55">
        <v>0.030685163421168938</v>
      </c>
      <c r="G15" s="25">
        <v>36.7616152240785</v>
      </c>
    </row>
    <row r="16" spans="1:7" ht="12.75" customHeight="1">
      <c r="A16" s="62" t="s">
        <v>103</v>
      </c>
      <c r="B16" s="63" t="s">
        <v>380</v>
      </c>
      <c r="C16" s="62">
        <v>10</v>
      </c>
      <c r="D16" s="62" t="s">
        <v>89</v>
      </c>
      <c r="E16" s="89">
        <v>0</v>
      </c>
      <c r="F16" s="65">
        <v>0</v>
      </c>
      <c r="G16" s="64">
        <v>68.11348662270372</v>
      </c>
    </row>
    <row r="17" spans="1:7" ht="12.75" customHeight="1">
      <c r="A17" s="6" t="s">
        <v>102</v>
      </c>
      <c r="B17" s="36" t="s">
        <v>373</v>
      </c>
      <c r="C17" s="6">
        <v>11</v>
      </c>
      <c r="D17" s="6" t="s">
        <v>87</v>
      </c>
      <c r="E17" s="90">
        <v>0.18555569704214528</v>
      </c>
      <c r="F17" s="56">
        <v>0.4306678038986823</v>
      </c>
      <c r="G17" s="26">
        <v>43.08557439455089</v>
      </c>
    </row>
    <row r="18" spans="1:7" ht="12.75" customHeight="1">
      <c r="A18" s="8" t="s">
        <v>103</v>
      </c>
      <c r="B18" s="37" t="s">
        <v>389</v>
      </c>
      <c r="C18" s="8">
        <v>12</v>
      </c>
      <c r="D18" s="8" t="s">
        <v>88</v>
      </c>
      <c r="E18" s="91">
        <v>0</v>
      </c>
      <c r="F18" s="57">
        <v>0</v>
      </c>
      <c r="G18" s="27">
        <v>12.155</v>
      </c>
    </row>
    <row r="19" spans="2:7" ht="12.75" customHeight="1">
      <c r="B19" s="1"/>
      <c r="D19" s="2"/>
      <c r="E19" s="92"/>
      <c r="F19" s="2"/>
      <c r="G19" s="2"/>
    </row>
    <row r="20" spans="2:7" ht="12.75" customHeight="1">
      <c r="B20" s="1"/>
      <c r="D20" s="2"/>
      <c r="E20" s="92"/>
      <c r="F20" s="2"/>
      <c r="G20" s="2"/>
    </row>
    <row r="21" spans="1:7" ht="12.75">
      <c r="A21" s="58">
        <v>166</v>
      </c>
      <c r="B21" s="58" t="s">
        <v>27</v>
      </c>
      <c r="C21" s="58">
        <v>1</v>
      </c>
      <c r="D21" s="58" t="s">
        <v>28</v>
      </c>
      <c r="E21" s="80">
        <v>0.11205751724779461</v>
      </c>
      <c r="F21" s="60">
        <v>2.680801848033364</v>
      </c>
      <c r="G21" s="60">
        <v>4.18</v>
      </c>
    </row>
    <row r="22" spans="1:7" ht="12.75">
      <c r="A22" s="58">
        <v>173</v>
      </c>
      <c r="B22" s="58" t="s">
        <v>40</v>
      </c>
      <c r="C22" s="58">
        <v>1</v>
      </c>
      <c r="D22" s="58" t="s">
        <v>41</v>
      </c>
      <c r="E22" s="80">
        <v>0.020636000000000015</v>
      </c>
      <c r="F22" s="60">
        <v>1</v>
      </c>
      <c r="G22" s="60">
        <v>2.0636</v>
      </c>
    </row>
    <row r="23" spans="1:7" ht="12.75">
      <c r="A23" s="58">
        <v>169</v>
      </c>
      <c r="B23" s="58" t="s">
        <v>32</v>
      </c>
      <c r="C23" s="58">
        <v>1</v>
      </c>
      <c r="D23" s="58" t="s">
        <v>33</v>
      </c>
      <c r="E23" s="80">
        <v>0.029270781778060306</v>
      </c>
      <c r="F23" s="60">
        <v>2.680801848033365</v>
      </c>
      <c r="G23" s="60">
        <v>1.0918666666666668</v>
      </c>
    </row>
    <row r="24" spans="1:7" ht="12.75">
      <c r="A24" s="58">
        <v>144</v>
      </c>
      <c r="B24" s="58" t="s">
        <v>268</v>
      </c>
      <c r="C24" s="58">
        <v>1</v>
      </c>
      <c r="D24" s="58" t="s">
        <v>269</v>
      </c>
      <c r="E24" s="80">
        <v>0.03011076635711074</v>
      </c>
      <c r="F24" s="60">
        <v>2.680801848033364</v>
      </c>
      <c r="G24" s="60">
        <v>1.1231999999999998</v>
      </c>
    </row>
    <row r="25" spans="1:7" ht="12.75">
      <c r="A25" s="58">
        <v>168</v>
      </c>
      <c r="B25" s="58" t="s">
        <v>119</v>
      </c>
      <c r="C25" s="58">
        <v>1</v>
      </c>
      <c r="D25" s="58" t="s">
        <v>31</v>
      </c>
      <c r="E25" s="80">
        <v>0.4792319999999999</v>
      </c>
      <c r="F25" s="60">
        <v>3</v>
      </c>
      <c r="G25" s="60">
        <v>15.9744</v>
      </c>
    </row>
    <row r="26" spans="1:7" ht="12.75">
      <c r="A26" s="58">
        <v>109</v>
      </c>
      <c r="B26" s="58" t="s">
        <v>200</v>
      </c>
      <c r="C26" s="58">
        <v>1</v>
      </c>
      <c r="D26" s="58" t="s">
        <v>201</v>
      </c>
      <c r="E26" s="80">
        <v>0.010173333333333333</v>
      </c>
      <c r="F26" s="60">
        <v>7</v>
      </c>
      <c r="G26" s="60">
        <v>0.14533333333333331</v>
      </c>
    </row>
    <row r="27" spans="1:7" ht="12.75">
      <c r="A27" s="58">
        <v>122</v>
      </c>
      <c r="B27" s="58" t="s">
        <v>226</v>
      </c>
      <c r="C27" s="58">
        <v>1</v>
      </c>
      <c r="D27" s="58" t="s">
        <v>227</v>
      </c>
      <c r="E27" s="80">
        <v>0.009525782566678562</v>
      </c>
      <c r="F27" s="60">
        <v>2.680801848033366</v>
      </c>
      <c r="G27" s="60">
        <v>0.3553333333333334</v>
      </c>
    </row>
    <row r="28" spans="1:7" ht="12.75">
      <c r="A28" s="58">
        <v>159</v>
      </c>
      <c r="B28" s="58" t="s">
        <v>15</v>
      </c>
      <c r="C28" s="58">
        <v>1</v>
      </c>
      <c r="D28" s="58" t="s">
        <v>16</v>
      </c>
      <c r="E28" s="80">
        <v>0.0670486414205465</v>
      </c>
      <c r="F28" s="60">
        <v>2.680801848033365</v>
      </c>
      <c r="G28" s="60">
        <v>2.5010666666666674</v>
      </c>
    </row>
    <row r="29" spans="1:7" ht="12.75">
      <c r="A29" s="58">
        <v>123</v>
      </c>
      <c r="B29" s="58" t="s">
        <v>115</v>
      </c>
      <c r="C29" s="58">
        <v>1</v>
      </c>
      <c r="D29" s="58" t="s">
        <v>228</v>
      </c>
      <c r="E29" s="80">
        <v>0.001436909790545884</v>
      </c>
      <c r="F29" s="60">
        <v>2.6808018480333655</v>
      </c>
      <c r="G29" s="60">
        <v>0.05360000000000001</v>
      </c>
    </row>
    <row r="30" spans="1:7" ht="12.75">
      <c r="A30" s="58">
        <v>164</v>
      </c>
      <c r="B30" s="58" t="s">
        <v>23</v>
      </c>
      <c r="C30" s="58">
        <v>1</v>
      </c>
      <c r="D30" s="58" t="s">
        <v>24</v>
      </c>
      <c r="E30" s="80">
        <v>0.06633999999999995</v>
      </c>
      <c r="F30" s="60">
        <v>2</v>
      </c>
      <c r="G30" s="60">
        <v>3.3169999999999993</v>
      </c>
    </row>
    <row r="31" spans="1:7" ht="12.75">
      <c r="A31" s="13">
        <v>128</v>
      </c>
      <c r="B31" s="13" t="s">
        <v>237</v>
      </c>
      <c r="C31" s="13">
        <v>2</v>
      </c>
      <c r="D31" s="13" t="s">
        <v>238</v>
      </c>
      <c r="E31" s="81">
        <v>0</v>
      </c>
      <c r="F31" s="18">
        <v>0</v>
      </c>
      <c r="G31" s="18">
        <v>0.4776</v>
      </c>
    </row>
    <row r="32" spans="1:7" ht="12.75">
      <c r="A32" s="13">
        <v>136</v>
      </c>
      <c r="B32" s="13" t="s">
        <v>252</v>
      </c>
      <c r="C32" s="13">
        <v>2</v>
      </c>
      <c r="D32" s="13" t="s">
        <v>253</v>
      </c>
      <c r="E32" s="81">
        <v>0.0023345236006475714</v>
      </c>
      <c r="F32" s="18">
        <v>1.182636069223694</v>
      </c>
      <c r="G32" s="18">
        <v>0.19739999999999996</v>
      </c>
    </row>
    <row r="33" spans="1:7" ht="12.75">
      <c r="A33" s="13">
        <v>154</v>
      </c>
      <c r="B33" s="13" t="s">
        <v>288</v>
      </c>
      <c r="C33" s="13">
        <v>2</v>
      </c>
      <c r="D33" s="13" t="s">
        <v>289</v>
      </c>
      <c r="E33" s="81">
        <v>0.008026666666666668</v>
      </c>
      <c r="F33" s="18">
        <v>4</v>
      </c>
      <c r="G33" s="18">
        <v>0.20066666666666666</v>
      </c>
    </row>
    <row r="34" spans="1:7" ht="12.75">
      <c r="A34" s="13">
        <v>156</v>
      </c>
      <c r="B34" s="13" t="s">
        <v>292</v>
      </c>
      <c r="C34" s="13">
        <v>2</v>
      </c>
      <c r="D34" s="13" t="s">
        <v>293</v>
      </c>
      <c r="E34" s="81">
        <v>0.036400000000000016</v>
      </c>
      <c r="F34" s="18">
        <v>3</v>
      </c>
      <c r="G34" s="18">
        <v>1.2133333333333334</v>
      </c>
    </row>
    <row r="35" spans="1:7" ht="12.75">
      <c r="A35" s="13">
        <v>170</v>
      </c>
      <c r="B35" s="13" t="s">
        <v>34</v>
      </c>
      <c r="C35" s="13">
        <v>2</v>
      </c>
      <c r="D35" s="13" t="s">
        <v>35</v>
      </c>
      <c r="E35" s="81">
        <v>0.8408799999999998</v>
      </c>
      <c r="F35" s="18">
        <v>4</v>
      </c>
      <c r="G35" s="18">
        <v>21.022</v>
      </c>
    </row>
    <row r="36" spans="1:7" ht="12.75">
      <c r="A36" s="13">
        <v>148</v>
      </c>
      <c r="B36" s="13" t="s">
        <v>276</v>
      </c>
      <c r="C36" s="13">
        <v>2</v>
      </c>
      <c r="D36" s="13" t="s">
        <v>277</v>
      </c>
      <c r="E36" s="81">
        <v>0</v>
      </c>
      <c r="F36" s="18">
        <v>0</v>
      </c>
      <c r="G36" s="18">
        <v>8.841000000000001</v>
      </c>
    </row>
    <row r="37" spans="1:7" ht="12.75">
      <c r="A37" s="13">
        <v>145</v>
      </c>
      <c r="B37" s="13" t="s">
        <v>270</v>
      </c>
      <c r="C37" s="13">
        <v>2</v>
      </c>
      <c r="D37" s="13" t="s">
        <v>271</v>
      </c>
      <c r="E37" s="81">
        <v>0</v>
      </c>
      <c r="F37" s="18">
        <v>0</v>
      </c>
      <c r="G37" s="18">
        <v>0.4788</v>
      </c>
    </row>
    <row r="38" spans="1:7" ht="12.75">
      <c r="A38" s="13">
        <v>150</v>
      </c>
      <c r="B38" s="13" t="s">
        <v>280</v>
      </c>
      <c r="C38" s="13">
        <v>2</v>
      </c>
      <c r="D38" s="13" t="s">
        <v>281</v>
      </c>
      <c r="E38" s="81">
        <v>0</v>
      </c>
      <c r="F38" s="18">
        <v>0</v>
      </c>
      <c r="G38" s="18">
        <v>5.024933333333333</v>
      </c>
    </row>
    <row r="39" spans="1:7" ht="12.75">
      <c r="A39" s="13">
        <v>165</v>
      </c>
      <c r="B39" s="13" t="s">
        <v>25</v>
      </c>
      <c r="C39" s="13">
        <v>2</v>
      </c>
      <c r="D39" s="13" t="s">
        <v>26</v>
      </c>
      <c r="E39" s="81">
        <v>0.10995600000000005</v>
      </c>
      <c r="F39" s="18">
        <v>3</v>
      </c>
      <c r="G39" s="18">
        <v>3.6652000000000005</v>
      </c>
    </row>
    <row r="40" spans="1:7" ht="12.75">
      <c r="A40" s="13">
        <v>64</v>
      </c>
      <c r="B40" s="13" t="s">
        <v>145</v>
      </c>
      <c r="C40" s="13">
        <v>2</v>
      </c>
      <c r="D40" s="13" t="s">
        <v>146</v>
      </c>
      <c r="E40" s="81">
        <v>0</v>
      </c>
      <c r="F40" s="18">
        <v>0</v>
      </c>
      <c r="G40" s="18">
        <v>0.20239999999999997</v>
      </c>
    </row>
    <row r="41" spans="1:7" ht="12.75">
      <c r="A41" s="13">
        <v>171</v>
      </c>
      <c r="B41" s="13" t="s">
        <v>36</v>
      </c>
      <c r="C41" s="13">
        <v>2</v>
      </c>
      <c r="D41" s="13" t="s">
        <v>37</v>
      </c>
      <c r="E41" s="81">
        <v>0.10853333333333332</v>
      </c>
      <c r="F41" s="18">
        <v>2</v>
      </c>
      <c r="G41" s="18">
        <v>5.426666666666668</v>
      </c>
    </row>
    <row r="42" spans="1:7" ht="12.75">
      <c r="A42" s="13">
        <v>126</v>
      </c>
      <c r="B42" s="13" t="s">
        <v>233</v>
      </c>
      <c r="C42" s="13">
        <v>2</v>
      </c>
      <c r="D42" s="13" t="s">
        <v>234</v>
      </c>
      <c r="E42" s="81">
        <v>0</v>
      </c>
      <c r="F42" s="18">
        <v>0</v>
      </c>
      <c r="G42" s="18">
        <v>0.5760000000000001</v>
      </c>
    </row>
    <row r="43" spans="1:7" ht="12.75">
      <c r="A43" s="13">
        <v>35</v>
      </c>
      <c r="B43" s="13" t="s">
        <v>441</v>
      </c>
      <c r="C43" s="13">
        <v>2</v>
      </c>
      <c r="D43" s="13" t="s">
        <v>442</v>
      </c>
      <c r="E43" s="81">
        <v>0</v>
      </c>
      <c r="F43" s="18">
        <v>0</v>
      </c>
      <c r="G43" s="18">
        <v>0.028768809523809523</v>
      </c>
    </row>
    <row r="44" spans="1:7" ht="12.75">
      <c r="A44" s="13">
        <v>197</v>
      </c>
      <c r="B44" s="13" t="s">
        <v>368</v>
      </c>
      <c r="C44" s="13">
        <v>2</v>
      </c>
      <c r="D44" s="13" t="s">
        <v>369</v>
      </c>
      <c r="E44" s="81">
        <v>0.04714059520487133</v>
      </c>
      <c r="F44" s="18">
        <v>1.7284818896906367</v>
      </c>
      <c r="G44" s="18">
        <v>2.727283142857143</v>
      </c>
    </row>
    <row r="45" spans="1:7" ht="12.75">
      <c r="A45" s="13">
        <v>119</v>
      </c>
      <c r="B45" s="13" t="s">
        <v>220</v>
      </c>
      <c r="C45" s="13">
        <v>2</v>
      </c>
      <c r="D45" s="13" t="s">
        <v>221</v>
      </c>
      <c r="E45" s="81">
        <v>0</v>
      </c>
      <c r="F45" s="18">
        <v>0</v>
      </c>
      <c r="G45" s="18">
        <v>9.915733333333336</v>
      </c>
    </row>
    <row r="46" spans="1:7" ht="12.75">
      <c r="A46" s="13">
        <v>137</v>
      </c>
      <c r="B46" s="13" t="s">
        <v>254</v>
      </c>
      <c r="C46" s="13">
        <v>2</v>
      </c>
      <c r="D46" s="13" t="s">
        <v>255</v>
      </c>
      <c r="E46" s="81">
        <v>0</v>
      </c>
      <c r="F46" s="18">
        <v>0</v>
      </c>
      <c r="G46" s="18">
        <v>0.3204666666666667</v>
      </c>
    </row>
    <row r="47" spans="1:7" ht="12.75">
      <c r="A47" s="13">
        <v>146</v>
      </c>
      <c r="B47" s="13" t="s">
        <v>272</v>
      </c>
      <c r="C47" s="13">
        <v>2</v>
      </c>
      <c r="D47" s="13" t="s">
        <v>273</v>
      </c>
      <c r="E47" s="81">
        <v>0.08350000000000035</v>
      </c>
      <c r="F47" s="18">
        <v>1</v>
      </c>
      <c r="G47" s="18">
        <v>8.35</v>
      </c>
    </row>
    <row r="48" spans="1:7" ht="12.75">
      <c r="A48" s="13">
        <v>162</v>
      </c>
      <c r="B48" s="13" t="s">
        <v>117</v>
      </c>
      <c r="C48" s="13">
        <v>2</v>
      </c>
      <c r="D48" s="13" t="s">
        <v>21</v>
      </c>
      <c r="E48" s="81">
        <v>0.1296476617247171</v>
      </c>
      <c r="F48" s="18">
        <v>1.182636069223698</v>
      </c>
      <c r="G48" s="18">
        <v>10.962599999999998</v>
      </c>
    </row>
    <row r="49" spans="1:7" ht="12.75">
      <c r="A49" s="13">
        <v>147</v>
      </c>
      <c r="B49" s="13" t="s">
        <v>274</v>
      </c>
      <c r="C49" s="13">
        <v>2</v>
      </c>
      <c r="D49" s="13" t="s">
        <v>275</v>
      </c>
      <c r="E49" s="81">
        <v>0.07355733333333303</v>
      </c>
      <c r="F49" s="18">
        <v>1.9999999999999913</v>
      </c>
      <c r="G49" s="18">
        <v>3.6778666666666675</v>
      </c>
    </row>
    <row r="50" spans="1:7" ht="12.75">
      <c r="A50" s="14">
        <v>108</v>
      </c>
      <c r="B50" s="14" t="s">
        <v>198</v>
      </c>
      <c r="C50" s="14">
        <v>3</v>
      </c>
      <c r="D50" s="14" t="s">
        <v>199</v>
      </c>
      <c r="E50" s="82">
        <v>0</v>
      </c>
      <c r="F50" s="19">
        <v>0</v>
      </c>
      <c r="G50" s="19">
        <v>6.990333333333334</v>
      </c>
    </row>
    <row r="51" spans="1:7" ht="12.75">
      <c r="A51" s="14">
        <v>161</v>
      </c>
      <c r="B51" s="14" t="s">
        <v>19</v>
      </c>
      <c r="C51" s="14">
        <v>3</v>
      </c>
      <c r="D51" s="14" t="s">
        <v>20</v>
      </c>
      <c r="E51" s="82">
        <v>0.14044800000000002</v>
      </c>
      <c r="F51" s="19">
        <v>7</v>
      </c>
      <c r="G51" s="19">
        <v>2.0064</v>
      </c>
    </row>
    <row r="52" spans="1:7" ht="12.75">
      <c r="A52" s="14">
        <v>175</v>
      </c>
      <c r="B52" s="14" t="s">
        <v>44</v>
      </c>
      <c r="C52" s="14">
        <v>3</v>
      </c>
      <c r="D52" s="14" t="s">
        <v>45</v>
      </c>
      <c r="E52" s="82">
        <v>0.08215199999999998</v>
      </c>
      <c r="F52" s="19">
        <v>2</v>
      </c>
      <c r="G52" s="19">
        <v>4.1076</v>
      </c>
    </row>
    <row r="53" spans="1:7" ht="12.75">
      <c r="A53" s="14">
        <v>141</v>
      </c>
      <c r="B53" s="14" t="s">
        <v>262</v>
      </c>
      <c r="C53" s="14">
        <v>3</v>
      </c>
      <c r="D53" s="14" t="s">
        <v>263</v>
      </c>
      <c r="E53" s="82">
        <v>0.0913836537001107</v>
      </c>
      <c r="F53" s="19">
        <v>2.0591797943481263</v>
      </c>
      <c r="G53" s="19">
        <v>4.437866666666666</v>
      </c>
    </row>
    <row r="54" spans="1:7" ht="12.75">
      <c r="A54" s="14">
        <v>105</v>
      </c>
      <c r="B54" s="14" t="s">
        <v>192</v>
      </c>
      <c r="C54" s="14">
        <v>3</v>
      </c>
      <c r="D54" s="14" t="s">
        <v>193</v>
      </c>
      <c r="E54" s="82">
        <v>0</v>
      </c>
      <c r="F54" s="19">
        <v>0</v>
      </c>
      <c r="G54" s="19">
        <v>0.133</v>
      </c>
    </row>
    <row r="55" spans="1:7" ht="12.75">
      <c r="A55" s="14">
        <v>167</v>
      </c>
      <c r="B55" s="14" t="s">
        <v>29</v>
      </c>
      <c r="C55" s="14">
        <v>3</v>
      </c>
      <c r="D55" s="14" t="s">
        <v>30</v>
      </c>
      <c r="E55" s="82">
        <v>0.10336266666666667</v>
      </c>
      <c r="F55" s="19">
        <v>4</v>
      </c>
      <c r="G55" s="19">
        <v>2.5840666666666667</v>
      </c>
    </row>
    <row r="56" spans="1:7" ht="12.75">
      <c r="A56" s="14">
        <v>163</v>
      </c>
      <c r="B56" s="14" t="s">
        <v>118</v>
      </c>
      <c r="C56" s="14">
        <v>3</v>
      </c>
      <c r="D56" s="14" t="s">
        <v>22</v>
      </c>
      <c r="E56" s="82">
        <v>0.09410726217476828</v>
      </c>
      <c r="F56" s="19">
        <v>2.059179794348122</v>
      </c>
      <c r="G56" s="19">
        <v>4.570133333333333</v>
      </c>
    </row>
    <row r="57" spans="1:7" ht="12.75">
      <c r="A57" s="14">
        <v>120</v>
      </c>
      <c r="B57" s="14" t="s">
        <v>222</v>
      </c>
      <c r="C57" s="14">
        <v>3</v>
      </c>
      <c r="D57" s="14" t="s">
        <v>223</v>
      </c>
      <c r="E57" s="82">
        <v>0.33087999999999873</v>
      </c>
      <c r="F57" s="19">
        <v>1.9999999999999918</v>
      </c>
      <c r="G57" s="19">
        <v>16.544000000000004</v>
      </c>
    </row>
    <row r="58" spans="1:7" ht="12.75">
      <c r="A58" s="14">
        <v>155</v>
      </c>
      <c r="B58" s="14" t="s">
        <v>290</v>
      </c>
      <c r="C58" s="14">
        <v>3</v>
      </c>
      <c r="D58" s="14" t="s">
        <v>291</v>
      </c>
      <c r="E58" s="82">
        <v>0.015269333333333343</v>
      </c>
      <c r="F58" s="19">
        <v>4</v>
      </c>
      <c r="G58" s="19">
        <v>0.38173333333333326</v>
      </c>
    </row>
    <row r="59" spans="1:7" ht="12.75">
      <c r="A59" s="14">
        <v>131</v>
      </c>
      <c r="B59" s="14" t="s">
        <v>243</v>
      </c>
      <c r="C59" s="14">
        <v>3</v>
      </c>
      <c r="D59" s="14" t="s">
        <v>244</v>
      </c>
      <c r="E59" s="82">
        <v>0.10960666666666663</v>
      </c>
      <c r="F59" s="19">
        <v>2</v>
      </c>
      <c r="G59" s="19">
        <v>5.480333333333334</v>
      </c>
    </row>
    <row r="60" spans="1:7" ht="12.75">
      <c r="A60" s="14">
        <v>160</v>
      </c>
      <c r="B60" s="14" t="s">
        <v>17</v>
      </c>
      <c r="C60" s="14">
        <v>3</v>
      </c>
      <c r="D60" s="14" t="s">
        <v>18</v>
      </c>
      <c r="E60" s="82">
        <v>0.1232</v>
      </c>
      <c r="F60" s="19">
        <v>5</v>
      </c>
      <c r="G60" s="19">
        <v>2.4640000000000004</v>
      </c>
    </row>
    <row r="61" spans="1:7" ht="12.75">
      <c r="A61" s="14">
        <v>172</v>
      </c>
      <c r="B61" s="14" t="s">
        <v>38</v>
      </c>
      <c r="C61" s="14">
        <v>3</v>
      </c>
      <c r="D61" s="14" t="s">
        <v>39</v>
      </c>
      <c r="E61" s="82">
        <v>0.00905215437595433</v>
      </c>
      <c r="F61" s="19">
        <v>2.0591797943481187</v>
      </c>
      <c r="G61" s="19">
        <v>0.4396</v>
      </c>
    </row>
    <row r="62" spans="1:7" ht="12.75">
      <c r="A62" s="14">
        <v>186</v>
      </c>
      <c r="B62" s="14" t="s">
        <v>348</v>
      </c>
      <c r="C62" s="14">
        <v>3</v>
      </c>
      <c r="D62" s="14" t="s">
        <v>349</v>
      </c>
      <c r="E62" s="82">
        <v>0.019197289337730936</v>
      </c>
      <c r="F62" s="19">
        <v>2.19371267269972</v>
      </c>
      <c r="G62" s="19">
        <v>0.8751050024297645</v>
      </c>
    </row>
    <row r="63" spans="1:7" ht="12.75">
      <c r="A63" s="14">
        <v>58</v>
      </c>
      <c r="B63" s="14" t="s">
        <v>133</v>
      </c>
      <c r="C63" s="14">
        <v>3</v>
      </c>
      <c r="D63" s="14" t="s">
        <v>134</v>
      </c>
      <c r="E63" s="82">
        <v>0.023202837922714492</v>
      </c>
      <c r="F63" s="19">
        <v>2.0591797943481085</v>
      </c>
      <c r="G63" s="19">
        <v>1.1268000000000002</v>
      </c>
    </row>
    <row r="64" spans="1:7" ht="12.75">
      <c r="A64" s="14">
        <v>174</v>
      </c>
      <c r="B64" s="14" t="s">
        <v>42</v>
      </c>
      <c r="C64" s="14">
        <v>3</v>
      </c>
      <c r="D64" s="14" t="s">
        <v>43</v>
      </c>
      <c r="E64" s="82">
        <v>0.0851017825408189</v>
      </c>
      <c r="F64" s="19">
        <v>2.0591797943481147</v>
      </c>
      <c r="G64" s="19">
        <v>4.132800000000001</v>
      </c>
    </row>
    <row r="65" spans="1:7" ht="12.75">
      <c r="A65" s="14">
        <v>152</v>
      </c>
      <c r="B65" s="14" t="s">
        <v>284</v>
      </c>
      <c r="C65" s="14">
        <v>3</v>
      </c>
      <c r="D65" s="14" t="s">
        <v>285</v>
      </c>
      <c r="E65" s="82">
        <v>0.016128000000000003</v>
      </c>
      <c r="F65" s="19">
        <v>2</v>
      </c>
      <c r="G65" s="19">
        <v>0.8064</v>
      </c>
    </row>
    <row r="66" spans="1:7" ht="12.75">
      <c r="A66" s="14">
        <v>125</v>
      </c>
      <c r="B66" s="14" t="s">
        <v>231</v>
      </c>
      <c r="C66" s="14">
        <v>3</v>
      </c>
      <c r="D66" s="14" t="s">
        <v>232</v>
      </c>
      <c r="E66" s="82">
        <v>0.19143599999999994</v>
      </c>
      <c r="F66" s="19">
        <v>3</v>
      </c>
      <c r="G66" s="19">
        <v>6.3812000000000015</v>
      </c>
    </row>
    <row r="67" spans="1:7" ht="12.75">
      <c r="A67" s="14">
        <v>176</v>
      </c>
      <c r="B67" s="14" t="s">
        <v>46</v>
      </c>
      <c r="C67" s="14">
        <v>3</v>
      </c>
      <c r="D67" s="14" t="s">
        <v>47</v>
      </c>
      <c r="E67" s="82">
        <v>0.03833333333333333</v>
      </c>
      <c r="F67" s="19">
        <v>1</v>
      </c>
      <c r="G67" s="19">
        <v>3.833333333333333</v>
      </c>
    </row>
    <row r="68" spans="1:7" ht="12.75">
      <c r="A68" s="14">
        <v>151</v>
      </c>
      <c r="B68" s="14" t="s">
        <v>282</v>
      </c>
      <c r="C68" s="14">
        <v>3</v>
      </c>
      <c r="D68" s="14" t="s">
        <v>283</v>
      </c>
      <c r="E68" s="82">
        <v>0.740225715753084</v>
      </c>
      <c r="F68" s="19">
        <v>2.0591797943481174</v>
      </c>
      <c r="G68" s="19">
        <v>35.94760000000001</v>
      </c>
    </row>
    <row r="69" spans="1:7" ht="12.75">
      <c r="A69" s="14">
        <v>157</v>
      </c>
      <c r="B69" s="14" t="s">
        <v>11</v>
      </c>
      <c r="C69" s="14">
        <v>3</v>
      </c>
      <c r="D69" s="14" t="s">
        <v>12</v>
      </c>
      <c r="E69" s="82">
        <v>0.05911905189573452</v>
      </c>
      <c r="F69" s="19">
        <v>2.0591797943481196</v>
      </c>
      <c r="G69" s="19">
        <v>2.8710000000000004</v>
      </c>
    </row>
    <row r="70" spans="1:7" ht="12.75">
      <c r="A70" s="14">
        <v>177</v>
      </c>
      <c r="B70" s="14" t="s">
        <v>48</v>
      </c>
      <c r="C70" s="14">
        <v>3</v>
      </c>
      <c r="D70" s="14" t="s">
        <v>49</v>
      </c>
      <c r="E70" s="82">
        <v>0.029125039011259846</v>
      </c>
      <c r="F70" s="19">
        <v>2.0591797943481227</v>
      </c>
      <c r="G70" s="19">
        <v>1.4144</v>
      </c>
    </row>
    <row r="71" spans="1:7" ht="12.75">
      <c r="A71" s="14">
        <v>139</v>
      </c>
      <c r="B71" s="14" t="s">
        <v>258</v>
      </c>
      <c r="C71" s="14">
        <v>3</v>
      </c>
      <c r="D71" s="14" t="s">
        <v>259</v>
      </c>
      <c r="E71" s="82">
        <v>0.1793037669861266</v>
      </c>
      <c r="F71" s="19">
        <v>2.0591797943481116</v>
      </c>
      <c r="G71" s="19">
        <v>8.707533333333334</v>
      </c>
    </row>
    <row r="72" spans="1:7" ht="12.75">
      <c r="A72" s="14">
        <v>143</v>
      </c>
      <c r="B72" s="14" t="s">
        <v>266</v>
      </c>
      <c r="C72" s="14">
        <v>3</v>
      </c>
      <c r="D72" s="14" t="s">
        <v>267</v>
      </c>
      <c r="E72" s="82">
        <v>0.14048000000000002</v>
      </c>
      <c r="F72" s="19">
        <v>10</v>
      </c>
      <c r="G72" s="19">
        <v>1.4048000000000003</v>
      </c>
    </row>
    <row r="73" spans="1:7" ht="12.75">
      <c r="A73" s="14">
        <v>92</v>
      </c>
      <c r="B73" s="14" t="s">
        <v>323</v>
      </c>
      <c r="C73" s="14">
        <v>3</v>
      </c>
      <c r="D73" s="14" t="s">
        <v>324</v>
      </c>
      <c r="E73" s="82">
        <v>0</v>
      </c>
      <c r="F73" s="19">
        <v>0</v>
      </c>
      <c r="G73" s="19">
        <v>1.843</v>
      </c>
    </row>
    <row r="74" spans="1:7" ht="12.75">
      <c r="A74" s="14">
        <v>200</v>
      </c>
      <c r="B74" s="14" t="s">
        <v>57</v>
      </c>
      <c r="C74" s="14">
        <v>3</v>
      </c>
      <c r="D74" s="14" t="s">
        <v>58</v>
      </c>
      <c r="E74" s="82">
        <v>0.0016180487771536114</v>
      </c>
      <c r="F74" s="19">
        <v>2.19371267269972</v>
      </c>
      <c r="G74" s="19">
        <v>0.07375846423690206</v>
      </c>
    </row>
    <row r="75" spans="1:7" ht="12.75">
      <c r="A75" s="15">
        <v>138</v>
      </c>
      <c r="B75" s="15" t="s">
        <v>256</v>
      </c>
      <c r="C75" s="15">
        <v>4</v>
      </c>
      <c r="D75" s="15" t="s">
        <v>257</v>
      </c>
      <c r="E75" s="83">
        <v>0</v>
      </c>
      <c r="F75" s="20">
        <v>0</v>
      </c>
      <c r="G75" s="20">
        <v>36.71693333333333</v>
      </c>
    </row>
    <row r="76" spans="1:7" ht="12.75">
      <c r="A76" s="15">
        <v>134</v>
      </c>
      <c r="B76" s="15" t="s">
        <v>249</v>
      </c>
      <c r="C76" s="15">
        <v>4</v>
      </c>
      <c r="D76" s="15" t="s">
        <v>250</v>
      </c>
      <c r="E76" s="83">
        <v>0.014371694648697808</v>
      </c>
      <c r="F76" s="20">
        <v>2.344230314598381</v>
      </c>
      <c r="G76" s="20">
        <v>0.6130666666666666</v>
      </c>
    </row>
    <row r="77" spans="1:7" ht="12.75">
      <c r="A77" s="15">
        <v>127</v>
      </c>
      <c r="B77" s="15" t="s">
        <v>235</v>
      </c>
      <c r="C77" s="15">
        <v>4</v>
      </c>
      <c r="D77" s="15" t="s">
        <v>236</v>
      </c>
      <c r="E77" s="83">
        <v>7.060611642668292</v>
      </c>
      <c r="F77" s="20">
        <v>3.0304484944217505</v>
      </c>
      <c r="G77" s="20">
        <v>232.98899999999998</v>
      </c>
    </row>
    <row r="78" spans="1:7" ht="12.75">
      <c r="A78" s="15">
        <v>84</v>
      </c>
      <c r="B78" s="15" t="s">
        <v>308</v>
      </c>
      <c r="C78" s="15">
        <v>4</v>
      </c>
      <c r="D78" s="15" t="s">
        <v>309</v>
      </c>
      <c r="E78" s="83">
        <v>0</v>
      </c>
      <c r="F78" s="20">
        <v>0</v>
      </c>
      <c r="G78" s="20">
        <v>0.0862</v>
      </c>
    </row>
    <row r="79" spans="1:7" ht="12.75">
      <c r="A79" s="15">
        <v>140</v>
      </c>
      <c r="B79" s="15" t="s">
        <v>260</v>
      </c>
      <c r="C79" s="15">
        <v>4</v>
      </c>
      <c r="D79" s="15" t="s">
        <v>261</v>
      </c>
      <c r="E79" s="83">
        <v>0.1545504161808422</v>
      </c>
      <c r="F79" s="20">
        <v>2.344230314598383</v>
      </c>
      <c r="G79" s="20">
        <v>6.5928</v>
      </c>
    </row>
    <row r="80" spans="1:7" ht="12.75">
      <c r="A80" s="15">
        <v>142</v>
      </c>
      <c r="B80" s="15" t="s">
        <v>264</v>
      </c>
      <c r="C80" s="15">
        <v>4</v>
      </c>
      <c r="D80" s="15" t="s">
        <v>265</v>
      </c>
      <c r="E80" s="83">
        <v>0.9722070101712887</v>
      </c>
      <c r="F80" s="20">
        <v>2.3442303145983794</v>
      </c>
      <c r="G80" s="20">
        <v>41.47233333333334</v>
      </c>
    </row>
    <row r="81" spans="1:7" ht="12.75">
      <c r="A81" s="15">
        <v>96</v>
      </c>
      <c r="B81" s="15" t="s">
        <v>331</v>
      </c>
      <c r="C81" s="15">
        <v>4</v>
      </c>
      <c r="D81" s="15" t="s">
        <v>332</v>
      </c>
      <c r="E81" s="83">
        <v>0.07384325490984911</v>
      </c>
      <c r="F81" s="20">
        <v>2.3442303145983843</v>
      </c>
      <c r="G81" s="20">
        <v>3.15</v>
      </c>
    </row>
    <row r="82" spans="1:7" ht="12.75">
      <c r="A82" s="7">
        <v>3</v>
      </c>
      <c r="B82" s="7" t="s">
        <v>376</v>
      </c>
      <c r="C82" s="7">
        <v>5</v>
      </c>
      <c r="D82" s="7" t="s">
        <v>377</v>
      </c>
      <c r="E82" s="84">
        <v>0</v>
      </c>
      <c r="F82" s="21">
        <v>0</v>
      </c>
      <c r="G82" s="21">
        <v>2.6130000000000004</v>
      </c>
    </row>
    <row r="83" spans="1:7" ht="12.75">
      <c r="A83" s="7">
        <v>33</v>
      </c>
      <c r="B83" s="7" t="s">
        <v>436</v>
      </c>
      <c r="C83" s="7">
        <v>5</v>
      </c>
      <c r="D83" s="7" t="s">
        <v>437</v>
      </c>
      <c r="E83" s="84">
        <v>0.0011891106704824753</v>
      </c>
      <c r="F83" s="21">
        <v>1.9429912916380319</v>
      </c>
      <c r="G83" s="21">
        <v>0.06119999999999999</v>
      </c>
    </row>
    <row r="84" spans="1:7" ht="12.75">
      <c r="A84" s="7">
        <v>130</v>
      </c>
      <c r="B84" s="7" t="s">
        <v>241</v>
      </c>
      <c r="C84" s="7">
        <v>5</v>
      </c>
      <c r="D84" s="7" t="s">
        <v>242</v>
      </c>
      <c r="E84" s="84">
        <v>0.23128799999999994</v>
      </c>
      <c r="F84" s="21">
        <v>6</v>
      </c>
      <c r="G84" s="21">
        <v>3.8548</v>
      </c>
    </row>
    <row r="85" spans="1:7" ht="12.75">
      <c r="A85" s="7">
        <v>180</v>
      </c>
      <c r="B85" s="7" t="s">
        <v>337</v>
      </c>
      <c r="C85" s="7">
        <v>5</v>
      </c>
      <c r="D85" s="7" t="s">
        <v>338</v>
      </c>
      <c r="E85" s="84">
        <v>0.0001195838445244986</v>
      </c>
      <c r="F85" s="21">
        <v>3.207761872034591</v>
      </c>
      <c r="G85" s="21">
        <v>0.003727952675260462</v>
      </c>
    </row>
    <row r="86" spans="1:7" ht="12.75">
      <c r="A86" s="7">
        <v>189</v>
      </c>
      <c r="B86" s="7" t="s">
        <v>121</v>
      </c>
      <c r="C86" s="7">
        <v>5</v>
      </c>
      <c r="D86" s="7" t="s">
        <v>354</v>
      </c>
      <c r="E86" s="84">
        <v>0.0007175030671469917</v>
      </c>
      <c r="F86" s="21">
        <v>3.207761872034591</v>
      </c>
      <c r="G86" s="21">
        <v>0.022367716051562774</v>
      </c>
    </row>
    <row r="87" spans="1:7" ht="12.75">
      <c r="A87" s="7">
        <v>81</v>
      </c>
      <c r="B87" s="7" t="s">
        <v>302</v>
      </c>
      <c r="C87" s="7">
        <v>5</v>
      </c>
      <c r="D87" s="7" t="s">
        <v>303</v>
      </c>
      <c r="E87" s="84">
        <v>0</v>
      </c>
      <c r="F87" s="21">
        <v>0</v>
      </c>
      <c r="G87" s="21">
        <v>0.17440000000000005</v>
      </c>
    </row>
    <row r="88" spans="1:7" ht="12.75">
      <c r="A88" s="7">
        <v>111</v>
      </c>
      <c r="B88" s="7" t="s">
        <v>205</v>
      </c>
      <c r="C88" s="7">
        <v>5</v>
      </c>
      <c r="D88" s="7" t="s">
        <v>206</v>
      </c>
      <c r="E88" s="84">
        <v>0.4327526666666657</v>
      </c>
      <c r="F88" s="21">
        <v>0.9999999999999978</v>
      </c>
      <c r="G88" s="21">
        <v>43.27526666666667</v>
      </c>
    </row>
    <row r="89" spans="1:7" ht="12.75">
      <c r="A89" s="7">
        <v>185</v>
      </c>
      <c r="B89" s="7" t="s">
        <v>346</v>
      </c>
      <c r="C89" s="7">
        <v>5</v>
      </c>
      <c r="D89" s="7" t="s">
        <v>347</v>
      </c>
      <c r="E89" s="84">
        <v>0.0005779885818684099</v>
      </c>
      <c r="F89" s="21">
        <v>3.207761872034591</v>
      </c>
      <c r="G89" s="21">
        <v>0.018018437930425565</v>
      </c>
    </row>
    <row r="90" spans="1:7" ht="12.75">
      <c r="A90" s="7">
        <v>135</v>
      </c>
      <c r="B90" s="7" t="s">
        <v>116</v>
      </c>
      <c r="C90" s="7">
        <v>5</v>
      </c>
      <c r="D90" s="7" t="s">
        <v>251</v>
      </c>
      <c r="E90" s="84">
        <v>0.04620000000000002</v>
      </c>
      <c r="F90" s="21">
        <v>3</v>
      </c>
      <c r="G90" s="21">
        <v>1.54</v>
      </c>
    </row>
    <row r="91" spans="1:7" ht="12.75">
      <c r="A91" s="7">
        <v>59</v>
      </c>
      <c r="B91" s="7" t="s">
        <v>136</v>
      </c>
      <c r="C91" s="7">
        <v>5</v>
      </c>
      <c r="D91" s="7" t="s">
        <v>137</v>
      </c>
      <c r="E91" s="84">
        <v>0</v>
      </c>
      <c r="F91" s="21">
        <v>0</v>
      </c>
      <c r="G91" s="21">
        <v>5.312000000000001</v>
      </c>
    </row>
    <row r="92" spans="1:7" ht="12.75">
      <c r="A92" s="7">
        <v>188</v>
      </c>
      <c r="B92" s="7" t="s">
        <v>352</v>
      </c>
      <c r="C92" s="7">
        <v>5</v>
      </c>
      <c r="D92" s="7" t="s">
        <v>353</v>
      </c>
      <c r="E92" s="84">
        <v>0.00034546443973744044</v>
      </c>
      <c r="F92" s="21">
        <v>3.207761872034591</v>
      </c>
      <c r="G92" s="21">
        <v>0.010769641061863558</v>
      </c>
    </row>
    <row r="93" spans="1:7" ht="12.75">
      <c r="A93" s="7">
        <v>132</v>
      </c>
      <c r="B93" s="7" t="s">
        <v>245</v>
      </c>
      <c r="C93" s="7">
        <v>5</v>
      </c>
      <c r="D93" s="7" t="s">
        <v>246</v>
      </c>
      <c r="E93" s="84">
        <v>0.10529799999999989</v>
      </c>
      <c r="F93" s="21">
        <v>0.9999999999999991</v>
      </c>
      <c r="G93" s="21">
        <v>10.529799999999998</v>
      </c>
    </row>
    <row r="94" spans="1:7" ht="12.75">
      <c r="A94" s="7">
        <v>191</v>
      </c>
      <c r="B94" s="7" t="s">
        <v>357</v>
      </c>
      <c r="C94" s="7">
        <v>5</v>
      </c>
      <c r="D94" s="7" t="s">
        <v>358</v>
      </c>
      <c r="E94" s="84">
        <v>8.636610993436011E-05</v>
      </c>
      <c r="F94" s="21">
        <v>3.207761872034591</v>
      </c>
      <c r="G94" s="21">
        <v>0.0026924102654658894</v>
      </c>
    </row>
    <row r="95" spans="1:7" ht="12.75">
      <c r="A95" s="7">
        <v>18</v>
      </c>
      <c r="B95" s="7" t="s">
        <v>407</v>
      </c>
      <c r="C95" s="7">
        <v>5</v>
      </c>
      <c r="D95" s="7" t="s">
        <v>408</v>
      </c>
      <c r="E95" s="84">
        <v>0</v>
      </c>
      <c r="F95" s="21">
        <v>0</v>
      </c>
      <c r="G95" s="21">
        <v>0.5725333333333333</v>
      </c>
    </row>
    <row r="96" spans="1:7" ht="12.75">
      <c r="A96" s="7">
        <v>192</v>
      </c>
      <c r="B96" s="7" t="s">
        <v>359</v>
      </c>
      <c r="C96" s="7">
        <v>5</v>
      </c>
      <c r="D96" s="7" t="s">
        <v>360</v>
      </c>
      <c r="E96" s="84">
        <v>1.3287093836055401E-05</v>
      </c>
      <c r="F96" s="21">
        <v>3.207761872034591</v>
      </c>
      <c r="G96" s="21">
        <v>0.0004142169639178291</v>
      </c>
    </row>
    <row r="97" spans="1:7" ht="12.75">
      <c r="A97" s="7">
        <v>193</v>
      </c>
      <c r="B97" s="7" t="s">
        <v>361</v>
      </c>
      <c r="C97" s="7">
        <v>5</v>
      </c>
      <c r="D97" s="7" t="s">
        <v>362</v>
      </c>
      <c r="E97" s="84">
        <v>0.00013287093836055402</v>
      </c>
      <c r="F97" s="21">
        <v>3.207761872034591</v>
      </c>
      <c r="G97" s="21">
        <v>0.004142169639178291</v>
      </c>
    </row>
    <row r="98" spans="1:7" ht="12.75">
      <c r="A98" s="7">
        <v>133</v>
      </c>
      <c r="B98" s="7" t="s">
        <v>247</v>
      </c>
      <c r="C98" s="7">
        <v>5</v>
      </c>
      <c r="D98" s="7" t="s">
        <v>248</v>
      </c>
      <c r="E98" s="84">
        <v>0.04614400000000002</v>
      </c>
      <c r="F98" s="21">
        <v>3</v>
      </c>
      <c r="G98" s="21">
        <v>1.5381333333333331</v>
      </c>
    </row>
    <row r="99" spans="1:7" ht="12.75">
      <c r="A99" s="7">
        <v>83</v>
      </c>
      <c r="B99" s="7" t="s">
        <v>306</v>
      </c>
      <c r="C99" s="7">
        <v>5</v>
      </c>
      <c r="D99" s="7" t="s">
        <v>307</v>
      </c>
      <c r="E99" s="84">
        <v>0</v>
      </c>
      <c r="F99" s="21">
        <v>0</v>
      </c>
      <c r="G99" s="21">
        <v>19.178399999999996</v>
      </c>
    </row>
    <row r="100" spans="1:7" ht="12.75">
      <c r="A100" s="7">
        <v>75</v>
      </c>
      <c r="B100" s="7" t="s">
        <v>166</v>
      </c>
      <c r="C100" s="7">
        <v>5</v>
      </c>
      <c r="D100" s="7" t="s">
        <v>167</v>
      </c>
      <c r="E100" s="84">
        <v>0</v>
      </c>
      <c r="F100" s="21">
        <v>0</v>
      </c>
      <c r="G100" s="21">
        <v>0.054400000000000004</v>
      </c>
    </row>
    <row r="101" spans="1:7" ht="12.75">
      <c r="A101" s="7">
        <v>25</v>
      </c>
      <c r="B101" s="7" t="s">
        <v>420</v>
      </c>
      <c r="C101" s="7">
        <v>5</v>
      </c>
      <c r="D101" s="7" t="s">
        <v>421</v>
      </c>
      <c r="E101" s="84">
        <v>0.011479192550997497</v>
      </c>
      <c r="F101" s="21">
        <v>1.9429912916380325</v>
      </c>
      <c r="G101" s="21">
        <v>0.5908</v>
      </c>
    </row>
    <row r="102" spans="1:7" ht="12.75">
      <c r="A102" s="7">
        <v>124</v>
      </c>
      <c r="B102" s="7" t="s">
        <v>229</v>
      </c>
      <c r="C102" s="7">
        <v>5</v>
      </c>
      <c r="D102" s="7" t="s">
        <v>230</v>
      </c>
      <c r="E102" s="84">
        <v>0.002778477547042399</v>
      </c>
      <c r="F102" s="21">
        <v>1.942991291638041</v>
      </c>
      <c r="G102" s="21">
        <v>0.14300000000000002</v>
      </c>
    </row>
    <row r="103" spans="1:7" ht="12.75">
      <c r="A103" s="7">
        <v>76</v>
      </c>
      <c r="B103" s="7" t="s">
        <v>168</v>
      </c>
      <c r="C103" s="7">
        <v>5</v>
      </c>
      <c r="D103" s="7" t="s">
        <v>169</v>
      </c>
      <c r="E103" s="84">
        <v>0.20625759290007206</v>
      </c>
      <c r="F103" s="21">
        <v>1.9429912916380383</v>
      </c>
      <c r="G103" s="21">
        <v>10.615466666666666</v>
      </c>
    </row>
    <row r="104" spans="1:7" ht="12.75">
      <c r="A104" s="7">
        <v>158</v>
      </c>
      <c r="B104" s="7" t="s">
        <v>13</v>
      </c>
      <c r="C104" s="7">
        <v>5</v>
      </c>
      <c r="D104" s="7" t="s">
        <v>14</v>
      </c>
      <c r="E104" s="84">
        <v>0</v>
      </c>
      <c r="F104" s="21">
        <v>0</v>
      </c>
      <c r="G104" s="21">
        <v>0.18339999999999995</v>
      </c>
    </row>
    <row r="105" spans="1:7" ht="12.75">
      <c r="A105" s="7">
        <v>63</v>
      </c>
      <c r="B105" s="7" t="s">
        <v>143</v>
      </c>
      <c r="C105" s="7">
        <v>5</v>
      </c>
      <c r="D105" s="7" t="s">
        <v>144</v>
      </c>
      <c r="E105" s="84">
        <v>0</v>
      </c>
      <c r="F105" s="21">
        <v>0</v>
      </c>
      <c r="G105" s="21">
        <v>0.024733333333333336</v>
      </c>
    </row>
    <row r="106" spans="1:7" ht="12.75">
      <c r="A106" s="7">
        <v>199</v>
      </c>
      <c r="B106" s="7" t="s">
        <v>55</v>
      </c>
      <c r="C106" s="7">
        <v>5</v>
      </c>
      <c r="D106" s="7" t="s">
        <v>56</v>
      </c>
      <c r="E106" s="84">
        <v>6.643546918027701E-05</v>
      </c>
      <c r="F106" s="21">
        <v>3.207761872034591</v>
      </c>
      <c r="G106" s="21">
        <v>0.0020710848195891456</v>
      </c>
    </row>
    <row r="107" spans="1:7" ht="12.75">
      <c r="A107" s="7">
        <v>129</v>
      </c>
      <c r="B107" s="7" t="s">
        <v>239</v>
      </c>
      <c r="C107" s="7">
        <v>5</v>
      </c>
      <c r="D107" s="7" t="s">
        <v>240</v>
      </c>
      <c r="E107" s="84">
        <v>0</v>
      </c>
      <c r="F107" s="21">
        <v>0</v>
      </c>
      <c r="G107" s="21">
        <v>0.05413333333333334</v>
      </c>
    </row>
    <row r="108" spans="1:7" ht="12.75">
      <c r="A108" s="7">
        <v>112</v>
      </c>
      <c r="B108" s="7" t="s">
        <v>207</v>
      </c>
      <c r="C108" s="7">
        <v>5</v>
      </c>
      <c r="D108" s="7" t="s">
        <v>208</v>
      </c>
      <c r="E108" s="84">
        <v>2.678853579343828</v>
      </c>
      <c r="F108" s="21">
        <v>15.785757545701026</v>
      </c>
      <c r="G108" s="21">
        <v>16.970066666666668</v>
      </c>
    </row>
    <row r="109" spans="1:7" ht="12.75">
      <c r="A109" s="9">
        <v>178</v>
      </c>
      <c r="B109" s="9" t="s">
        <v>333</v>
      </c>
      <c r="C109" s="9">
        <v>6</v>
      </c>
      <c r="D109" s="9" t="s">
        <v>334</v>
      </c>
      <c r="E109" s="85">
        <v>0.1725461325430725</v>
      </c>
      <c r="F109" s="22">
        <v>4.097326033133339</v>
      </c>
      <c r="G109" s="22">
        <v>4.211188739869979</v>
      </c>
    </row>
    <row r="110" spans="1:7" ht="12.75">
      <c r="A110" s="9">
        <v>82</v>
      </c>
      <c r="B110" s="9" t="s">
        <v>304</v>
      </c>
      <c r="C110" s="9">
        <v>6</v>
      </c>
      <c r="D110" s="9" t="s">
        <v>305</v>
      </c>
      <c r="E110" s="85">
        <v>0</v>
      </c>
      <c r="F110" s="22">
        <v>0</v>
      </c>
      <c r="G110" s="22">
        <v>0.4422666666666667</v>
      </c>
    </row>
    <row r="111" spans="1:7" ht="12.75">
      <c r="A111" s="9">
        <v>91</v>
      </c>
      <c r="B111" s="9" t="s">
        <v>321</v>
      </c>
      <c r="C111" s="9">
        <v>6</v>
      </c>
      <c r="D111" s="9" t="s">
        <v>322</v>
      </c>
      <c r="E111" s="85">
        <v>0.016655333333333244</v>
      </c>
      <c r="F111" s="22">
        <v>0.9999999999999944</v>
      </c>
      <c r="G111" s="22">
        <v>1.6655333333333338</v>
      </c>
    </row>
    <row r="112" spans="1:7" ht="12.75">
      <c r="A112" s="9">
        <v>40</v>
      </c>
      <c r="B112" s="9" t="s">
        <v>450</v>
      </c>
      <c r="C112" s="9">
        <v>6</v>
      </c>
      <c r="D112" s="9" t="s">
        <v>451</v>
      </c>
      <c r="E112" s="85">
        <v>0</v>
      </c>
      <c r="F112" s="22">
        <v>0</v>
      </c>
      <c r="G112" s="22">
        <v>0.13626666666666665</v>
      </c>
    </row>
    <row r="113" spans="1:7" ht="12.75">
      <c r="A113" s="9">
        <v>102</v>
      </c>
      <c r="B113" s="9" t="s">
        <v>76</v>
      </c>
      <c r="C113" s="9">
        <v>6</v>
      </c>
      <c r="D113" s="9" t="s">
        <v>187</v>
      </c>
      <c r="E113" s="85">
        <v>0</v>
      </c>
      <c r="F113" s="22">
        <v>0</v>
      </c>
      <c r="G113" s="22">
        <v>1.0449333333333333</v>
      </c>
    </row>
    <row r="114" spans="1:7" ht="12.75">
      <c r="A114" s="9">
        <v>97</v>
      </c>
      <c r="B114" s="9" t="s">
        <v>178</v>
      </c>
      <c r="C114" s="9">
        <v>6</v>
      </c>
      <c r="D114" s="9" t="s">
        <v>179</v>
      </c>
      <c r="E114" s="85">
        <v>0</v>
      </c>
      <c r="F114" s="22">
        <v>0</v>
      </c>
      <c r="G114" s="22">
        <v>0.6656</v>
      </c>
    </row>
    <row r="115" spans="1:7" ht="12.75">
      <c r="A115" s="9">
        <v>184</v>
      </c>
      <c r="B115" s="9" t="s">
        <v>344</v>
      </c>
      <c r="C115" s="9">
        <v>6</v>
      </c>
      <c r="D115" s="9" t="s">
        <v>345</v>
      </c>
      <c r="E115" s="85">
        <v>0.1844354866389319</v>
      </c>
      <c r="F115" s="22">
        <v>4.097326033133339</v>
      </c>
      <c r="G115" s="22">
        <v>4.501362233502539</v>
      </c>
    </row>
    <row r="116" spans="1:7" ht="12.75">
      <c r="A116" s="9">
        <v>101</v>
      </c>
      <c r="B116" s="9" t="s">
        <v>113</v>
      </c>
      <c r="C116" s="9">
        <v>6</v>
      </c>
      <c r="D116" s="9" t="s">
        <v>186</v>
      </c>
      <c r="E116" s="85">
        <v>0.5907737512944369</v>
      </c>
      <c r="F116" s="22">
        <v>3.9916066545122892</v>
      </c>
      <c r="G116" s="22">
        <v>14.8004</v>
      </c>
    </row>
    <row r="117" spans="1:7" ht="12.75">
      <c r="A117" s="9">
        <v>22</v>
      </c>
      <c r="B117" s="9" t="s">
        <v>415</v>
      </c>
      <c r="C117" s="9">
        <v>6</v>
      </c>
      <c r="D117" s="9" t="s">
        <v>416</v>
      </c>
      <c r="E117" s="85">
        <v>0</v>
      </c>
      <c r="F117" s="22">
        <v>0</v>
      </c>
      <c r="G117" s="22">
        <v>1.1717999999999997</v>
      </c>
    </row>
    <row r="118" spans="1:7" ht="12.75">
      <c r="A118" s="9">
        <v>90</v>
      </c>
      <c r="B118" s="9" t="s">
        <v>319</v>
      </c>
      <c r="C118" s="9">
        <v>6</v>
      </c>
      <c r="D118" s="9" t="s">
        <v>320</v>
      </c>
      <c r="E118" s="85">
        <v>0</v>
      </c>
      <c r="F118" s="22">
        <v>0</v>
      </c>
      <c r="G118" s="22">
        <v>1.3426666666666667</v>
      </c>
    </row>
    <row r="119" spans="1:7" ht="12.75">
      <c r="A119" s="9">
        <v>78</v>
      </c>
      <c r="B119" s="9" t="s">
        <v>296</v>
      </c>
      <c r="C119" s="9">
        <v>6</v>
      </c>
      <c r="D119" s="9" t="s">
        <v>297</v>
      </c>
      <c r="E119" s="85">
        <v>0.026866666666666372</v>
      </c>
      <c r="F119" s="22">
        <v>0.9999999999999891</v>
      </c>
      <c r="G119" s="22">
        <v>2.6866666666666665</v>
      </c>
    </row>
    <row r="120" spans="1:7" ht="12.75">
      <c r="A120" s="9">
        <v>44</v>
      </c>
      <c r="B120" s="9" t="s">
        <v>458</v>
      </c>
      <c r="C120" s="9">
        <v>6</v>
      </c>
      <c r="D120" s="9" t="s">
        <v>459</v>
      </c>
      <c r="E120" s="85">
        <v>0</v>
      </c>
      <c r="F120" s="22">
        <v>0</v>
      </c>
      <c r="G120" s="22">
        <v>0.41759999999999997</v>
      </c>
    </row>
    <row r="121" spans="1:7" ht="12.75">
      <c r="A121" s="9">
        <v>110</v>
      </c>
      <c r="B121" s="9" t="s">
        <v>203</v>
      </c>
      <c r="C121" s="9">
        <v>6</v>
      </c>
      <c r="D121" s="9" t="s">
        <v>204</v>
      </c>
      <c r="E121" s="85">
        <v>0.04424296815861417</v>
      </c>
      <c r="F121" s="22">
        <v>3.991606654512285</v>
      </c>
      <c r="G121" s="22">
        <v>1.1084</v>
      </c>
    </row>
    <row r="122" spans="1:7" ht="12.75">
      <c r="A122" s="9">
        <v>80</v>
      </c>
      <c r="B122" s="9" t="s">
        <v>300</v>
      </c>
      <c r="C122" s="9">
        <v>6</v>
      </c>
      <c r="D122" s="9" t="s">
        <v>301</v>
      </c>
      <c r="E122" s="85">
        <v>0.02835637367365529</v>
      </c>
      <c r="F122" s="22">
        <v>3.991606654512286</v>
      </c>
      <c r="G122" s="22">
        <v>0.7104000000000001</v>
      </c>
    </row>
    <row r="123" spans="1:7" ht="12.75">
      <c r="A123" s="9">
        <v>74</v>
      </c>
      <c r="B123" s="9" t="s">
        <v>164</v>
      </c>
      <c r="C123" s="9">
        <v>6</v>
      </c>
      <c r="D123" s="9" t="s">
        <v>165</v>
      </c>
      <c r="E123" s="85">
        <v>0</v>
      </c>
      <c r="F123" s="22">
        <v>0</v>
      </c>
      <c r="G123" s="22">
        <v>0.6943999999999999</v>
      </c>
    </row>
    <row r="124" spans="1:7" ht="12.75">
      <c r="A124" s="9">
        <v>47</v>
      </c>
      <c r="B124" s="9" t="s">
        <v>464</v>
      </c>
      <c r="C124" s="9">
        <v>6</v>
      </c>
      <c r="D124" s="9" t="s">
        <v>465</v>
      </c>
      <c r="E124" s="85">
        <v>0</v>
      </c>
      <c r="F124" s="22">
        <v>0</v>
      </c>
      <c r="G124" s="22">
        <v>0.10640000000000002</v>
      </c>
    </row>
    <row r="125" spans="1:7" ht="12.75">
      <c r="A125" s="9">
        <v>57</v>
      </c>
      <c r="B125" s="9" t="s">
        <v>482</v>
      </c>
      <c r="C125" s="9">
        <v>6</v>
      </c>
      <c r="D125" s="9" t="s">
        <v>483</v>
      </c>
      <c r="E125" s="85">
        <v>0.6327095708067443</v>
      </c>
      <c r="F125" s="22">
        <v>3.991606654512297</v>
      </c>
      <c r="G125" s="22">
        <v>15.851000000000003</v>
      </c>
    </row>
    <row r="126" spans="1:7" ht="12.75">
      <c r="A126" s="9">
        <v>77</v>
      </c>
      <c r="B126" s="9" t="s">
        <v>294</v>
      </c>
      <c r="C126" s="9">
        <v>6</v>
      </c>
      <c r="D126" s="9" t="s">
        <v>295</v>
      </c>
      <c r="E126" s="85">
        <v>0.12251333333333303</v>
      </c>
      <c r="F126" s="22">
        <v>2</v>
      </c>
      <c r="G126" s="22">
        <v>6.125666666666666</v>
      </c>
    </row>
    <row r="127" spans="1:7" ht="12.75">
      <c r="A127" s="9">
        <v>106</v>
      </c>
      <c r="B127" s="9" t="s">
        <v>194</v>
      </c>
      <c r="C127" s="9">
        <v>6</v>
      </c>
      <c r="D127" s="9" t="s">
        <v>195</v>
      </c>
      <c r="E127" s="85">
        <v>0.08885599999999982</v>
      </c>
      <c r="F127" s="22">
        <v>2</v>
      </c>
      <c r="G127" s="22">
        <v>4.442799999999998</v>
      </c>
    </row>
    <row r="128" spans="1:7" ht="12.75">
      <c r="A128" s="9">
        <v>116</v>
      </c>
      <c r="B128" s="9" t="s">
        <v>214</v>
      </c>
      <c r="C128" s="9">
        <v>6</v>
      </c>
      <c r="D128" s="9" t="s">
        <v>215</v>
      </c>
      <c r="E128" s="85">
        <v>0.10821066666666668</v>
      </c>
      <c r="F128" s="22">
        <v>7</v>
      </c>
      <c r="G128" s="22">
        <v>1.5458666666666665</v>
      </c>
    </row>
    <row r="129" spans="1:7" ht="12.75">
      <c r="A129" s="9">
        <v>86</v>
      </c>
      <c r="B129" s="9" t="s">
        <v>312</v>
      </c>
      <c r="C129" s="9">
        <v>6</v>
      </c>
      <c r="D129" s="9" t="s">
        <v>313</v>
      </c>
      <c r="E129" s="85">
        <v>0.04419506887876001</v>
      </c>
      <c r="F129" s="22">
        <v>3.9916066545122835</v>
      </c>
      <c r="G129" s="22">
        <v>1.1072000000000002</v>
      </c>
    </row>
    <row r="130" spans="1:7" ht="12.75">
      <c r="A130" s="9">
        <v>49</v>
      </c>
      <c r="B130" s="9" t="s">
        <v>468</v>
      </c>
      <c r="C130" s="9">
        <v>6</v>
      </c>
      <c r="D130" s="9" t="s">
        <v>469</v>
      </c>
      <c r="E130" s="85">
        <v>0</v>
      </c>
      <c r="F130" s="22">
        <v>0</v>
      </c>
      <c r="G130" s="22">
        <v>0.4988</v>
      </c>
    </row>
    <row r="131" spans="1:7" ht="12.75">
      <c r="A131" s="9">
        <v>107</v>
      </c>
      <c r="B131" s="9" t="s">
        <v>196</v>
      </c>
      <c r="C131" s="9">
        <v>6</v>
      </c>
      <c r="D131" s="9" t="s">
        <v>197</v>
      </c>
      <c r="E131" s="85">
        <v>0.2359438693482212</v>
      </c>
      <c r="F131" s="22">
        <v>3.9916066545122857</v>
      </c>
      <c r="G131" s="22">
        <v>5.911</v>
      </c>
    </row>
    <row r="132" spans="1:7" ht="12.75">
      <c r="A132" s="9">
        <v>149</v>
      </c>
      <c r="B132" s="9" t="s">
        <v>278</v>
      </c>
      <c r="C132" s="9">
        <v>6</v>
      </c>
      <c r="D132" s="9" t="s">
        <v>279</v>
      </c>
      <c r="E132" s="85">
        <v>0.8772493333333338</v>
      </c>
      <c r="F132" s="22">
        <v>14</v>
      </c>
      <c r="G132" s="22">
        <v>6.266066666666667</v>
      </c>
    </row>
    <row r="133" spans="1:7" ht="12.75">
      <c r="A133" s="10">
        <v>94</v>
      </c>
      <c r="B133" s="10" t="s">
        <v>327</v>
      </c>
      <c r="C133" s="10">
        <v>7</v>
      </c>
      <c r="D133" s="10" t="s">
        <v>328</v>
      </c>
      <c r="E133" s="86">
        <v>4.97660326511641</v>
      </c>
      <c r="F133" s="23">
        <v>2.432426366493483</v>
      </c>
      <c r="G133" s="23">
        <v>204.5942</v>
      </c>
    </row>
    <row r="134" spans="1:7" ht="12.75">
      <c r="A134" s="10">
        <v>181</v>
      </c>
      <c r="B134" s="10" t="s">
        <v>120</v>
      </c>
      <c r="C134" s="10">
        <v>7</v>
      </c>
      <c r="D134" s="10" t="s">
        <v>339</v>
      </c>
      <c r="E134" s="86">
        <v>0.08297774554256158</v>
      </c>
      <c r="F134" s="23">
        <v>2.343948030469708</v>
      </c>
      <c r="G134" s="23">
        <v>3.5400846974381737</v>
      </c>
    </row>
    <row r="135" spans="1:7" ht="12.75">
      <c r="A135" s="10">
        <v>23</v>
      </c>
      <c r="B135" s="10" t="s">
        <v>110</v>
      </c>
      <c r="C135" s="10">
        <v>7</v>
      </c>
      <c r="D135" s="10" t="s">
        <v>417</v>
      </c>
      <c r="E135" s="86">
        <v>0</v>
      </c>
      <c r="F135" s="23">
        <v>0</v>
      </c>
      <c r="G135" s="23">
        <v>0.7326666666666666</v>
      </c>
    </row>
    <row r="136" spans="1:7" ht="12.75">
      <c r="A136" s="10">
        <v>117</v>
      </c>
      <c r="B136" s="10" t="s">
        <v>216</v>
      </c>
      <c r="C136" s="10">
        <v>7</v>
      </c>
      <c r="D136" s="10" t="s">
        <v>217</v>
      </c>
      <c r="E136" s="86">
        <v>0</v>
      </c>
      <c r="F136" s="23">
        <v>0</v>
      </c>
      <c r="G136" s="23">
        <v>0.5754666666666668</v>
      </c>
    </row>
    <row r="137" spans="1:7" ht="12.75">
      <c r="A137" s="10">
        <v>28</v>
      </c>
      <c r="B137" s="10" t="s">
        <v>426</v>
      </c>
      <c r="C137" s="10">
        <v>7</v>
      </c>
      <c r="D137" s="10" t="s">
        <v>427</v>
      </c>
      <c r="E137" s="86">
        <v>0</v>
      </c>
      <c r="F137" s="23">
        <v>0</v>
      </c>
      <c r="G137" s="23">
        <v>6.4148</v>
      </c>
    </row>
    <row r="138" spans="1:7" ht="12.75">
      <c r="A138" s="10">
        <v>198</v>
      </c>
      <c r="B138" s="10" t="s">
        <v>370</v>
      </c>
      <c r="C138" s="10">
        <v>7</v>
      </c>
      <c r="D138" s="10" t="s">
        <v>54</v>
      </c>
      <c r="E138" s="86">
        <v>0.07730502889817634</v>
      </c>
      <c r="F138" s="23">
        <v>2.3439480304697073</v>
      </c>
      <c r="G138" s="23">
        <v>3.2980692358902286</v>
      </c>
    </row>
    <row r="139" spans="1:7" ht="12.75">
      <c r="A139" s="12">
        <v>55</v>
      </c>
      <c r="B139" s="12" t="s">
        <v>74</v>
      </c>
      <c r="C139" s="12">
        <v>8</v>
      </c>
      <c r="D139" s="12" t="s">
        <v>479</v>
      </c>
      <c r="E139" s="87">
        <v>0</v>
      </c>
      <c r="F139" s="24">
        <v>0</v>
      </c>
      <c r="G139" s="24">
        <v>0.020444823822887433</v>
      </c>
    </row>
    <row r="140" spans="1:7" ht="12.75">
      <c r="A140" s="12">
        <v>34</v>
      </c>
      <c r="B140" s="12" t="s">
        <v>438</v>
      </c>
      <c r="C140" s="12">
        <v>8</v>
      </c>
      <c r="D140" s="12" t="s">
        <v>439</v>
      </c>
      <c r="E140" s="87">
        <v>0</v>
      </c>
      <c r="F140" s="24">
        <v>0</v>
      </c>
      <c r="G140" s="24">
        <v>6.916</v>
      </c>
    </row>
    <row r="141" spans="1:7" ht="12.75">
      <c r="A141" s="12">
        <v>29</v>
      </c>
      <c r="B141" s="12" t="s">
        <v>428</v>
      </c>
      <c r="C141" s="12">
        <v>8</v>
      </c>
      <c r="D141" s="12" t="s">
        <v>429</v>
      </c>
      <c r="E141" s="87">
        <v>0.0003999999999999976</v>
      </c>
      <c r="F141" s="24">
        <v>0.999999999999994</v>
      </c>
      <c r="G141" s="24">
        <v>0.04</v>
      </c>
    </row>
    <row r="142" spans="1:7" ht="12.75">
      <c r="A142" s="12">
        <v>99</v>
      </c>
      <c r="B142" s="12" t="s">
        <v>182</v>
      </c>
      <c r="C142" s="12">
        <v>8</v>
      </c>
      <c r="D142" s="12" t="s">
        <v>183</v>
      </c>
      <c r="E142" s="87">
        <v>0</v>
      </c>
      <c r="F142" s="24">
        <v>0</v>
      </c>
      <c r="G142" s="24">
        <v>0.0758</v>
      </c>
    </row>
    <row r="143" spans="1:7" ht="12.75">
      <c r="A143" s="12">
        <v>114</v>
      </c>
      <c r="B143" s="12" t="s">
        <v>210</v>
      </c>
      <c r="C143" s="12">
        <v>8</v>
      </c>
      <c r="D143" s="12" t="s">
        <v>211</v>
      </c>
      <c r="E143" s="87">
        <v>0</v>
      </c>
      <c r="F143" s="24">
        <v>0</v>
      </c>
      <c r="G143" s="24">
        <v>2.2359999999999998</v>
      </c>
    </row>
    <row r="144" spans="1:7" ht="12.75">
      <c r="A144" s="12">
        <v>72</v>
      </c>
      <c r="B144" s="12" t="s">
        <v>160</v>
      </c>
      <c r="C144" s="12">
        <v>8</v>
      </c>
      <c r="D144" s="12" t="s">
        <v>161</v>
      </c>
      <c r="E144" s="87">
        <v>0</v>
      </c>
      <c r="F144" s="24">
        <v>0</v>
      </c>
      <c r="G144" s="24">
        <v>33.261933333333346</v>
      </c>
    </row>
    <row r="145" spans="1:7" ht="12.75">
      <c r="A145" s="12">
        <v>43</v>
      </c>
      <c r="B145" s="12" t="s">
        <v>456</v>
      </c>
      <c r="C145" s="12">
        <v>8</v>
      </c>
      <c r="D145" s="12" t="s">
        <v>457</v>
      </c>
      <c r="E145" s="87">
        <v>0</v>
      </c>
      <c r="F145" s="24">
        <v>0</v>
      </c>
      <c r="G145" s="24">
        <v>2.8912000000000004</v>
      </c>
    </row>
    <row r="146" spans="1:7" ht="12.75">
      <c r="A146" s="12">
        <v>73</v>
      </c>
      <c r="B146" s="12" t="s">
        <v>162</v>
      </c>
      <c r="C146" s="12">
        <v>8</v>
      </c>
      <c r="D146" s="12" t="s">
        <v>163</v>
      </c>
      <c r="E146" s="87">
        <v>0</v>
      </c>
      <c r="F146" s="24">
        <v>0</v>
      </c>
      <c r="G146" s="24">
        <v>9.309000000000001</v>
      </c>
    </row>
    <row r="147" spans="1:7" ht="12.75">
      <c r="A147" s="12">
        <v>45</v>
      </c>
      <c r="B147" s="12" t="s">
        <v>460</v>
      </c>
      <c r="C147" s="12">
        <v>8</v>
      </c>
      <c r="D147" s="12" t="s">
        <v>461</v>
      </c>
      <c r="E147" s="87">
        <v>0</v>
      </c>
      <c r="F147" s="24">
        <v>0</v>
      </c>
      <c r="G147" s="24">
        <v>0.8309333333333333</v>
      </c>
    </row>
    <row r="148" spans="1:7" ht="12.75">
      <c r="A148" s="12">
        <v>52</v>
      </c>
      <c r="B148" s="12" t="s">
        <v>474</v>
      </c>
      <c r="C148" s="12">
        <v>8</v>
      </c>
      <c r="D148" s="12" t="s">
        <v>475</v>
      </c>
      <c r="E148" s="87">
        <v>0</v>
      </c>
      <c r="F148" s="24">
        <v>0</v>
      </c>
      <c r="G148" s="24">
        <v>1.529266666666667</v>
      </c>
    </row>
    <row r="149" spans="1:7" ht="12.75">
      <c r="A149" s="12">
        <v>95</v>
      </c>
      <c r="B149" s="12" t="s">
        <v>329</v>
      </c>
      <c r="C149" s="12">
        <v>8</v>
      </c>
      <c r="D149" s="12" t="s">
        <v>330</v>
      </c>
      <c r="E149" s="87">
        <v>0</v>
      </c>
      <c r="F149" s="24">
        <v>0</v>
      </c>
      <c r="G149" s="24">
        <v>0.020444823822887433</v>
      </c>
    </row>
    <row r="150" spans="1:7" ht="12.75">
      <c r="A150" s="12">
        <v>98</v>
      </c>
      <c r="B150" s="12" t="s">
        <v>180</v>
      </c>
      <c r="C150" s="12">
        <v>8</v>
      </c>
      <c r="D150" s="12" t="s">
        <v>181</v>
      </c>
      <c r="E150" s="87">
        <v>0</v>
      </c>
      <c r="F150" s="24">
        <v>0</v>
      </c>
      <c r="G150" s="24">
        <v>1.8633333333333333</v>
      </c>
    </row>
    <row r="151" spans="1:7" ht="12.75">
      <c r="A151" s="12">
        <v>100</v>
      </c>
      <c r="B151" s="12" t="s">
        <v>184</v>
      </c>
      <c r="C151" s="12">
        <v>8</v>
      </c>
      <c r="D151" s="12" t="s">
        <v>185</v>
      </c>
      <c r="E151" s="87">
        <v>0</v>
      </c>
      <c r="F151" s="24">
        <v>0</v>
      </c>
      <c r="G151" s="24">
        <v>2.824533333333334</v>
      </c>
    </row>
    <row r="152" spans="1:7" ht="12.75">
      <c r="A152" s="12">
        <v>103</v>
      </c>
      <c r="B152" s="12" t="s">
        <v>188</v>
      </c>
      <c r="C152" s="12">
        <v>8</v>
      </c>
      <c r="D152" s="12" t="s">
        <v>189</v>
      </c>
      <c r="E152" s="87">
        <v>0</v>
      </c>
      <c r="F152" s="24">
        <v>0</v>
      </c>
      <c r="G152" s="24">
        <v>1.4975999999999998</v>
      </c>
    </row>
    <row r="153" spans="1:7" ht="12.75">
      <c r="A153" s="12">
        <v>93</v>
      </c>
      <c r="B153" s="12" t="s">
        <v>325</v>
      </c>
      <c r="C153" s="12">
        <v>8</v>
      </c>
      <c r="D153" s="12" t="s">
        <v>326</v>
      </c>
      <c r="E153" s="87">
        <v>0</v>
      </c>
      <c r="F153" s="24">
        <v>0</v>
      </c>
      <c r="G153" s="24">
        <v>0.020444823822887433</v>
      </c>
    </row>
    <row r="154" spans="1:7" ht="12.75">
      <c r="A154" s="12">
        <v>121</v>
      </c>
      <c r="B154" s="12" t="s">
        <v>224</v>
      </c>
      <c r="C154" s="12">
        <v>8</v>
      </c>
      <c r="D154" s="12" t="s">
        <v>225</v>
      </c>
      <c r="E154" s="87">
        <v>0.0344000000000001</v>
      </c>
      <c r="F154" s="24">
        <v>1</v>
      </c>
      <c r="G154" s="24">
        <v>3.44</v>
      </c>
    </row>
    <row r="155" spans="1:7" ht="12.75">
      <c r="A155" s="12">
        <v>104</v>
      </c>
      <c r="B155" s="12" t="s">
        <v>190</v>
      </c>
      <c r="C155" s="12">
        <v>8</v>
      </c>
      <c r="D155" s="12" t="s">
        <v>191</v>
      </c>
      <c r="E155" s="87">
        <v>0</v>
      </c>
      <c r="F155" s="24">
        <v>0</v>
      </c>
      <c r="G155" s="24">
        <v>0.16</v>
      </c>
    </row>
    <row r="156" spans="1:7" ht="12.75">
      <c r="A156" s="12">
        <v>153</v>
      </c>
      <c r="B156" s="12" t="s">
        <v>286</v>
      </c>
      <c r="C156" s="12">
        <v>8</v>
      </c>
      <c r="D156" s="12" t="s">
        <v>287</v>
      </c>
      <c r="E156" s="87">
        <v>0</v>
      </c>
      <c r="F156" s="24">
        <v>0</v>
      </c>
      <c r="G156" s="24">
        <v>2.1374666666666666</v>
      </c>
    </row>
    <row r="157" spans="1:7" ht="12.75">
      <c r="A157" s="12">
        <v>115</v>
      </c>
      <c r="B157" s="12" t="s">
        <v>212</v>
      </c>
      <c r="C157" s="12">
        <v>8</v>
      </c>
      <c r="D157" s="12" t="s">
        <v>213</v>
      </c>
      <c r="E157" s="87">
        <v>0</v>
      </c>
      <c r="F157" s="24">
        <v>0</v>
      </c>
      <c r="G157" s="24">
        <v>1.8450666666666664</v>
      </c>
    </row>
    <row r="158" spans="1:7" ht="12.75">
      <c r="A158" s="12">
        <v>79</v>
      </c>
      <c r="B158" s="12" t="s">
        <v>298</v>
      </c>
      <c r="C158" s="12">
        <v>8</v>
      </c>
      <c r="D158" s="12" t="s">
        <v>299</v>
      </c>
      <c r="E158" s="87">
        <v>0</v>
      </c>
      <c r="F158" s="24">
        <v>0</v>
      </c>
      <c r="G158" s="24">
        <v>0.5338666666666667</v>
      </c>
    </row>
    <row r="159" spans="1:7" ht="12.75">
      <c r="A159" s="12">
        <v>118</v>
      </c>
      <c r="B159" s="12" t="s">
        <v>218</v>
      </c>
      <c r="C159" s="12">
        <v>8</v>
      </c>
      <c r="D159" s="12" t="s">
        <v>219</v>
      </c>
      <c r="E159" s="87">
        <v>0</v>
      </c>
      <c r="F159" s="24">
        <v>0</v>
      </c>
      <c r="G159" s="24">
        <v>1.4804666666666666</v>
      </c>
    </row>
    <row r="160" spans="1:7" ht="12.75">
      <c r="A160" s="12">
        <v>61</v>
      </c>
      <c r="B160" s="12" t="s">
        <v>139</v>
      </c>
      <c r="C160" s="12">
        <v>8</v>
      </c>
      <c r="D160" s="12" t="s">
        <v>140</v>
      </c>
      <c r="E160" s="87">
        <v>0</v>
      </c>
      <c r="F160" s="24">
        <v>0</v>
      </c>
      <c r="G160" s="24">
        <v>0.6448</v>
      </c>
    </row>
    <row r="161" spans="1:7" ht="12.75">
      <c r="A161" s="12">
        <v>89</v>
      </c>
      <c r="B161" s="12" t="s">
        <v>317</v>
      </c>
      <c r="C161" s="12">
        <v>8</v>
      </c>
      <c r="D161" s="12" t="s">
        <v>318</v>
      </c>
      <c r="E161" s="87">
        <v>0</v>
      </c>
      <c r="F161" s="24">
        <v>0</v>
      </c>
      <c r="G161" s="24">
        <v>1.4743999999999997</v>
      </c>
    </row>
    <row r="162" spans="1:7" ht="12.75">
      <c r="A162" s="12">
        <v>85</v>
      </c>
      <c r="B162" s="12" t="s">
        <v>310</v>
      </c>
      <c r="C162" s="12">
        <v>8</v>
      </c>
      <c r="D162" s="12" t="s">
        <v>311</v>
      </c>
      <c r="E162" s="87">
        <v>0.06003199999999964</v>
      </c>
      <c r="F162" s="24">
        <v>0.9999999999999941</v>
      </c>
      <c r="G162" s="24">
        <v>6.0032</v>
      </c>
    </row>
    <row r="163" spans="1:7" ht="12.75">
      <c r="A163" s="12">
        <v>194</v>
      </c>
      <c r="B163" s="12" t="s">
        <v>363</v>
      </c>
      <c r="C163" s="12">
        <v>8</v>
      </c>
      <c r="D163" s="12" t="s">
        <v>364</v>
      </c>
      <c r="E163" s="87">
        <v>0.0008642408344121226</v>
      </c>
      <c r="F163" s="24">
        <v>0.10838939766443519</v>
      </c>
      <c r="G163" s="24">
        <v>0.7973481290926095</v>
      </c>
    </row>
    <row r="164" spans="1:7" ht="12.75">
      <c r="A164" s="12">
        <v>39</v>
      </c>
      <c r="B164" s="12" t="s">
        <v>72</v>
      </c>
      <c r="C164" s="12">
        <v>8</v>
      </c>
      <c r="D164" s="12" t="s">
        <v>449</v>
      </c>
      <c r="E164" s="87">
        <v>0</v>
      </c>
      <c r="F164" s="24">
        <v>0</v>
      </c>
      <c r="G164" s="24">
        <v>0.008551066998165845</v>
      </c>
    </row>
    <row r="165" spans="1:7" ht="12.75">
      <c r="A165" s="12">
        <v>71</v>
      </c>
      <c r="B165" s="12" t="s">
        <v>158</v>
      </c>
      <c r="C165" s="12">
        <v>8</v>
      </c>
      <c r="D165" s="12" t="s">
        <v>159</v>
      </c>
      <c r="E165" s="87">
        <v>0</v>
      </c>
      <c r="F165" s="24">
        <v>0</v>
      </c>
      <c r="G165" s="24">
        <v>0.02026666666666667</v>
      </c>
    </row>
    <row r="166" spans="1:7" ht="12.75">
      <c r="A166" s="12">
        <v>87</v>
      </c>
      <c r="B166" s="12" t="s">
        <v>112</v>
      </c>
      <c r="C166" s="12">
        <v>8</v>
      </c>
      <c r="D166" s="12" t="s">
        <v>314</v>
      </c>
      <c r="E166" s="87">
        <v>0</v>
      </c>
      <c r="F166" s="24">
        <v>0</v>
      </c>
      <c r="G166" s="24">
        <v>0.020733333333333333</v>
      </c>
    </row>
    <row r="167" spans="1:7" ht="12.75">
      <c r="A167" s="12">
        <v>67</v>
      </c>
      <c r="B167" s="12" t="s">
        <v>150</v>
      </c>
      <c r="C167" s="12">
        <v>8</v>
      </c>
      <c r="D167" s="12" t="s">
        <v>151</v>
      </c>
      <c r="E167" s="87">
        <v>0</v>
      </c>
      <c r="F167" s="24">
        <v>0</v>
      </c>
      <c r="G167" s="24">
        <v>0.08266666666666667</v>
      </c>
    </row>
    <row r="168" spans="1:7" ht="12.75">
      <c r="A168" s="12">
        <v>54</v>
      </c>
      <c r="B168" s="12" t="s">
        <v>73</v>
      </c>
      <c r="C168" s="12">
        <v>8</v>
      </c>
      <c r="D168" s="12" t="s">
        <v>478</v>
      </c>
      <c r="E168" s="87">
        <v>0</v>
      </c>
      <c r="F168" s="24">
        <v>0</v>
      </c>
      <c r="G168" s="24">
        <v>0.20193333333333335</v>
      </c>
    </row>
    <row r="169" spans="1:7" ht="12.75">
      <c r="A169" s="12">
        <v>46</v>
      </c>
      <c r="B169" s="12" t="s">
        <v>462</v>
      </c>
      <c r="C169" s="12">
        <v>8</v>
      </c>
      <c r="D169" s="12" t="s">
        <v>463</v>
      </c>
      <c r="E169" s="87">
        <v>0</v>
      </c>
      <c r="F169" s="24">
        <v>0</v>
      </c>
      <c r="G169" s="24">
        <v>0.5576000000000001</v>
      </c>
    </row>
    <row r="170" spans="1:7" ht="12.75">
      <c r="A170" s="12">
        <v>68</v>
      </c>
      <c r="B170" s="12" t="s">
        <v>152</v>
      </c>
      <c r="C170" s="12">
        <v>8</v>
      </c>
      <c r="D170" s="12" t="s">
        <v>153</v>
      </c>
      <c r="E170" s="87">
        <v>0</v>
      </c>
      <c r="F170" s="24">
        <v>0</v>
      </c>
      <c r="G170" s="24">
        <v>5.5440000000000005</v>
      </c>
    </row>
    <row r="171" spans="1:7" ht="12.75">
      <c r="A171" s="11">
        <v>65</v>
      </c>
      <c r="B171" s="11" t="s">
        <v>147</v>
      </c>
      <c r="C171" s="11">
        <v>9</v>
      </c>
      <c r="D171" s="11" t="s">
        <v>148</v>
      </c>
      <c r="E171" s="88">
        <v>0</v>
      </c>
      <c r="F171" s="25">
        <v>0</v>
      </c>
      <c r="G171" s="25">
        <v>0.589</v>
      </c>
    </row>
    <row r="172" spans="1:7" ht="12.75">
      <c r="A172" s="11">
        <v>62</v>
      </c>
      <c r="B172" s="11" t="s">
        <v>141</v>
      </c>
      <c r="C172" s="11">
        <v>9</v>
      </c>
      <c r="D172" s="11" t="s">
        <v>142</v>
      </c>
      <c r="E172" s="88">
        <v>0</v>
      </c>
      <c r="F172" s="25">
        <v>0</v>
      </c>
      <c r="G172" s="25">
        <v>1.1286</v>
      </c>
    </row>
    <row r="173" spans="1:7" ht="12.75">
      <c r="A173" s="11">
        <v>66</v>
      </c>
      <c r="B173" s="11" t="s">
        <v>75</v>
      </c>
      <c r="C173" s="11">
        <v>9</v>
      </c>
      <c r="D173" s="11" t="s">
        <v>149</v>
      </c>
      <c r="E173" s="88">
        <v>0</v>
      </c>
      <c r="F173" s="25">
        <v>0</v>
      </c>
      <c r="G173" s="25">
        <v>0.48106666666666664</v>
      </c>
    </row>
    <row r="174" spans="1:7" ht="12.75">
      <c r="A174" s="11">
        <v>56</v>
      </c>
      <c r="B174" s="11" t="s">
        <v>480</v>
      </c>
      <c r="C174" s="11">
        <v>9</v>
      </c>
      <c r="D174" s="11" t="s">
        <v>481</v>
      </c>
      <c r="E174" s="88">
        <v>0.007893333333333308</v>
      </c>
      <c r="F174" s="25">
        <v>0.9999999999999966</v>
      </c>
      <c r="G174" s="25">
        <v>0.7893333333333334</v>
      </c>
    </row>
    <row r="175" spans="1:7" ht="12.75">
      <c r="A175" s="11">
        <v>48</v>
      </c>
      <c r="B175" s="11" t="s">
        <v>466</v>
      </c>
      <c r="C175" s="11">
        <v>9</v>
      </c>
      <c r="D175" s="11" t="s">
        <v>467</v>
      </c>
      <c r="E175" s="88">
        <v>0</v>
      </c>
      <c r="F175" s="25">
        <v>0</v>
      </c>
      <c r="G175" s="25">
        <v>0.49573333333333336</v>
      </c>
    </row>
    <row r="176" spans="1:7" ht="12.75">
      <c r="A176" s="11">
        <v>30</v>
      </c>
      <c r="B176" s="11" t="s">
        <v>430</v>
      </c>
      <c r="C176" s="11">
        <v>9</v>
      </c>
      <c r="D176" s="11" t="s">
        <v>431</v>
      </c>
      <c r="E176" s="88">
        <v>0</v>
      </c>
      <c r="F176" s="25">
        <v>0</v>
      </c>
      <c r="G176" s="25">
        <v>0.1178666666666667</v>
      </c>
    </row>
    <row r="177" spans="1:7" ht="12.75">
      <c r="A177" s="11">
        <v>32</v>
      </c>
      <c r="B177" s="11" t="s">
        <v>434</v>
      </c>
      <c r="C177" s="11">
        <v>9</v>
      </c>
      <c r="D177" s="11" t="s">
        <v>435</v>
      </c>
      <c r="E177" s="88">
        <v>0</v>
      </c>
      <c r="F177" s="25">
        <v>0</v>
      </c>
      <c r="G177" s="25">
        <v>1.0676</v>
      </c>
    </row>
    <row r="178" spans="1:7" ht="12.75">
      <c r="A178" s="11">
        <v>36</v>
      </c>
      <c r="B178" s="11" t="s">
        <v>443</v>
      </c>
      <c r="C178" s="11">
        <v>9</v>
      </c>
      <c r="D178" s="11" t="s">
        <v>444</v>
      </c>
      <c r="E178" s="88">
        <v>0</v>
      </c>
      <c r="F178" s="25">
        <v>0</v>
      </c>
      <c r="G178" s="25">
        <v>0.14473333333333332</v>
      </c>
    </row>
    <row r="179" spans="1:7" ht="12.75">
      <c r="A179" s="11">
        <v>38</v>
      </c>
      <c r="B179" s="11" t="s">
        <v>447</v>
      </c>
      <c r="C179" s="11">
        <v>9</v>
      </c>
      <c r="D179" s="11" t="s">
        <v>448</v>
      </c>
      <c r="E179" s="88">
        <v>0</v>
      </c>
      <c r="F179" s="25">
        <v>0</v>
      </c>
      <c r="G179" s="25">
        <v>1.0823999999999998</v>
      </c>
    </row>
    <row r="180" spans="1:7" ht="12.75">
      <c r="A180" s="11">
        <v>50</v>
      </c>
      <c r="B180" s="11" t="s">
        <v>470</v>
      </c>
      <c r="C180" s="11">
        <v>9</v>
      </c>
      <c r="D180" s="11" t="s">
        <v>471</v>
      </c>
      <c r="E180" s="88">
        <v>0</v>
      </c>
      <c r="F180" s="25">
        <v>0</v>
      </c>
      <c r="G180" s="25">
        <v>0.253</v>
      </c>
    </row>
    <row r="181" spans="1:7" ht="12.75">
      <c r="A181" s="11">
        <v>41</v>
      </c>
      <c r="B181" s="11" t="s">
        <v>452</v>
      </c>
      <c r="C181" s="11">
        <v>9</v>
      </c>
      <c r="D181" s="11" t="s">
        <v>453</v>
      </c>
      <c r="E181" s="88">
        <v>0</v>
      </c>
      <c r="F181" s="25">
        <v>0</v>
      </c>
      <c r="G181" s="25">
        <v>0.44333333333333336</v>
      </c>
    </row>
    <row r="182" spans="1:7" ht="12.75">
      <c r="A182" s="11">
        <v>60</v>
      </c>
      <c r="B182" s="11" t="s">
        <v>111</v>
      </c>
      <c r="C182" s="11">
        <v>9</v>
      </c>
      <c r="D182" s="11" t="s">
        <v>138</v>
      </c>
      <c r="E182" s="88">
        <v>0.0029333333333333433</v>
      </c>
      <c r="F182" s="25">
        <v>1</v>
      </c>
      <c r="G182" s="25">
        <v>0.29333333333333333</v>
      </c>
    </row>
    <row r="183" spans="1:7" ht="12.75">
      <c r="A183" s="11">
        <v>37</v>
      </c>
      <c r="B183" s="11" t="s">
        <v>445</v>
      </c>
      <c r="C183" s="11">
        <v>9</v>
      </c>
      <c r="D183" s="11" t="s">
        <v>446</v>
      </c>
      <c r="E183" s="88">
        <v>0</v>
      </c>
      <c r="F183" s="25">
        <v>0</v>
      </c>
      <c r="G183" s="25">
        <v>4.6062666666666665</v>
      </c>
    </row>
    <row r="184" spans="1:7" ht="12.75">
      <c r="A184" s="11">
        <v>113</v>
      </c>
      <c r="B184" s="11" t="s">
        <v>114</v>
      </c>
      <c r="C184" s="11">
        <v>9</v>
      </c>
      <c r="D184" s="11" t="s">
        <v>209</v>
      </c>
      <c r="E184" s="88">
        <v>0</v>
      </c>
      <c r="F184" s="25">
        <v>0</v>
      </c>
      <c r="G184" s="25">
        <v>0.6077333333333332</v>
      </c>
    </row>
    <row r="185" spans="1:7" ht="12.75">
      <c r="A185" s="11">
        <v>69</v>
      </c>
      <c r="B185" s="11" t="s">
        <v>154</v>
      </c>
      <c r="C185" s="11">
        <v>9</v>
      </c>
      <c r="D185" s="11" t="s">
        <v>155</v>
      </c>
      <c r="E185" s="88">
        <v>0</v>
      </c>
      <c r="F185" s="25">
        <v>0</v>
      </c>
      <c r="G185" s="25">
        <v>2.5536000000000003</v>
      </c>
    </row>
    <row r="186" spans="1:7" ht="12.75">
      <c r="A186" s="11">
        <v>196</v>
      </c>
      <c r="B186" s="11" t="s">
        <v>77</v>
      </c>
      <c r="C186" s="11">
        <v>9</v>
      </c>
      <c r="D186" s="11" t="s">
        <v>367</v>
      </c>
      <c r="E186" s="88">
        <v>0.00045369504110315484</v>
      </c>
      <c r="F186" s="25">
        <v>0.030685163421168938</v>
      </c>
      <c r="G186" s="25">
        <v>1.4785485574118267</v>
      </c>
    </row>
    <row r="187" spans="1:7" ht="12.75">
      <c r="A187" s="11">
        <v>42</v>
      </c>
      <c r="B187" s="11" t="s">
        <v>454</v>
      </c>
      <c r="C187" s="11">
        <v>9</v>
      </c>
      <c r="D187" s="11" t="s">
        <v>455</v>
      </c>
      <c r="E187" s="88">
        <v>0</v>
      </c>
      <c r="F187" s="25">
        <v>0</v>
      </c>
      <c r="G187" s="25">
        <v>0.6624000000000001</v>
      </c>
    </row>
    <row r="188" spans="1:7" ht="12.75">
      <c r="A188" s="11">
        <v>27</v>
      </c>
      <c r="B188" s="11" t="s">
        <v>424</v>
      </c>
      <c r="C188" s="11">
        <v>9</v>
      </c>
      <c r="D188" s="11" t="s">
        <v>425</v>
      </c>
      <c r="E188" s="88">
        <v>0</v>
      </c>
      <c r="F188" s="25">
        <v>0</v>
      </c>
      <c r="G188" s="25">
        <v>0.2</v>
      </c>
    </row>
    <row r="189" spans="1:7" ht="12.75">
      <c r="A189" s="11">
        <v>88</v>
      </c>
      <c r="B189" s="11" t="s">
        <v>315</v>
      </c>
      <c r="C189" s="11">
        <v>9</v>
      </c>
      <c r="D189" s="11" t="s">
        <v>316</v>
      </c>
      <c r="E189" s="88">
        <v>0</v>
      </c>
      <c r="F189" s="25">
        <v>0</v>
      </c>
      <c r="G189" s="25">
        <v>14.388066666666667</v>
      </c>
    </row>
    <row r="190" spans="1:7" ht="12.75">
      <c r="A190" s="11">
        <v>70</v>
      </c>
      <c r="B190" s="11" t="s">
        <v>156</v>
      </c>
      <c r="C190" s="11">
        <v>9</v>
      </c>
      <c r="D190" s="11" t="s">
        <v>157</v>
      </c>
      <c r="E190" s="88">
        <v>0</v>
      </c>
      <c r="F190" s="25">
        <v>0</v>
      </c>
      <c r="G190" s="25">
        <v>5.379</v>
      </c>
    </row>
    <row r="191" spans="1:7" ht="12.75">
      <c r="A191" s="62">
        <v>51</v>
      </c>
      <c r="B191" s="62" t="s">
        <v>472</v>
      </c>
      <c r="C191" s="62">
        <v>10</v>
      </c>
      <c r="D191" s="62" t="s">
        <v>473</v>
      </c>
      <c r="E191" s="89">
        <v>0</v>
      </c>
      <c r="F191" s="64">
        <v>0</v>
      </c>
      <c r="G191" s="64">
        <v>0.057999999999999996</v>
      </c>
    </row>
    <row r="192" spans="1:7" ht="12.75">
      <c r="A192" s="62">
        <v>4</v>
      </c>
      <c r="B192" s="62" t="s">
        <v>378</v>
      </c>
      <c r="C192" s="62">
        <v>10</v>
      </c>
      <c r="D192" s="62" t="s">
        <v>379</v>
      </c>
      <c r="E192" s="89">
        <v>0</v>
      </c>
      <c r="F192" s="64">
        <v>0</v>
      </c>
      <c r="G192" s="64">
        <v>3.8394666666666666</v>
      </c>
    </row>
    <row r="193" spans="1:7" ht="12.75">
      <c r="A193" s="62">
        <v>182</v>
      </c>
      <c r="B193" s="62" t="s">
        <v>340</v>
      </c>
      <c r="C193" s="62">
        <v>10</v>
      </c>
      <c r="D193" s="62" t="s">
        <v>341</v>
      </c>
      <c r="E193" s="89">
        <v>0</v>
      </c>
      <c r="F193" s="64">
        <v>0</v>
      </c>
      <c r="G193" s="64">
        <v>0.008019956037054481</v>
      </c>
    </row>
    <row r="194" spans="1:7" ht="12.75">
      <c r="A194" s="62">
        <v>53</v>
      </c>
      <c r="B194" s="62" t="s">
        <v>476</v>
      </c>
      <c r="C194" s="62">
        <v>10</v>
      </c>
      <c r="D194" s="62" t="s">
        <v>477</v>
      </c>
      <c r="E194" s="89">
        <v>0</v>
      </c>
      <c r="F194" s="64">
        <v>0</v>
      </c>
      <c r="G194" s="64">
        <v>22.303999999999995</v>
      </c>
    </row>
    <row r="195" spans="1:7" ht="12.75">
      <c r="A195" s="62">
        <v>8</v>
      </c>
      <c r="B195" s="62" t="s">
        <v>388</v>
      </c>
      <c r="C195" s="62">
        <v>10</v>
      </c>
      <c r="D195" s="62" t="s">
        <v>387</v>
      </c>
      <c r="E195" s="89">
        <v>0</v>
      </c>
      <c r="F195" s="64">
        <v>0</v>
      </c>
      <c r="G195" s="64">
        <v>41.903999999999996</v>
      </c>
    </row>
    <row r="196" spans="1:7" ht="12.75">
      <c r="A196" s="6">
        <v>179</v>
      </c>
      <c r="B196" s="6" t="s">
        <v>335</v>
      </c>
      <c r="C196" s="6">
        <v>11</v>
      </c>
      <c r="D196" s="6" t="s">
        <v>336</v>
      </c>
      <c r="E196" s="90">
        <v>3.268960919540224E-05</v>
      </c>
      <c r="F196" s="26">
        <v>0.43066780389868237</v>
      </c>
      <c r="G196" s="26">
        <v>0.007590446487867178</v>
      </c>
    </row>
    <row r="197" spans="1:7" ht="12.75">
      <c r="A197" s="6">
        <v>14</v>
      </c>
      <c r="B197" s="6" t="s">
        <v>399</v>
      </c>
      <c r="C197" s="6">
        <v>11</v>
      </c>
      <c r="D197" s="6" t="s">
        <v>400</v>
      </c>
      <c r="E197" s="90">
        <v>0</v>
      </c>
      <c r="F197" s="26">
        <v>0</v>
      </c>
      <c r="G197" s="26">
        <v>0.8748</v>
      </c>
    </row>
    <row r="198" spans="1:7" ht="12.75">
      <c r="A198" s="6">
        <v>6</v>
      </c>
      <c r="B198" s="6" t="s">
        <v>383</v>
      </c>
      <c r="C198" s="6">
        <v>11</v>
      </c>
      <c r="D198" s="6" t="s">
        <v>384</v>
      </c>
      <c r="E198" s="90">
        <v>0</v>
      </c>
      <c r="F198" s="26">
        <v>0</v>
      </c>
      <c r="G198" s="26">
        <v>1.1810666666666667</v>
      </c>
    </row>
    <row r="199" spans="1:7" ht="12.75">
      <c r="A199" s="6">
        <v>17</v>
      </c>
      <c r="B199" s="6" t="s">
        <v>405</v>
      </c>
      <c r="C199" s="6">
        <v>11</v>
      </c>
      <c r="D199" s="6" t="s">
        <v>406</v>
      </c>
      <c r="E199" s="90">
        <v>0</v>
      </c>
      <c r="F199" s="26">
        <v>0</v>
      </c>
      <c r="G199" s="26">
        <v>0.6660000000000001</v>
      </c>
    </row>
    <row r="200" spans="1:7" ht="12.75">
      <c r="A200" s="6">
        <v>13</v>
      </c>
      <c r="B200" s="6" t="s">
        <v>397</v>
      </c>
      <c r="C200" s="6">
        <v>11</v>
      </c>
      <c r="D200" s="6" t="s">
        <v>398</v>
      </c>
      <c r="E200" s="90">
        <v>0</v>
      </c>
      <c r="F200" s="26">
        <v>0</v>
      </c>
      <c r="G200" s="26">
        <v>0.6170666666666667</v>
      </c>
    </row>
    <row r="201" spans="1:7" ht="12.75">
      <c r="A201" s="6">
        <v>16</v>
      </c>
      <c r="B201" s="6" t="s">
        <v>403</v>
      </c>
      <c r="C201" s="6">
        <v>11</v>
      </c>
      <c r="D201" s="6" t="s">
        <v>404</v>
      </c>
      <c r="E201" s="90">
        <v>0</v>
      </c>
      <c r="F201" s="26">
        <v>0</v>
      </c>
      <c r="G201" s="26">
        <v>7.4152000000000005</v>
      </c>
    </row>
    <row r="202" spans="1:7" ht="12.75">
      <c r="A202" s="6">
        <v>19</v>
      </c>
      <c r="B202" s="6" t="s">
        <v>409</v>
      </c>
      <c r="C202" s="6">
        <v>11</v>
      </c>
      <c r="D202" s="6" t="s">
        <v>410</v>
      </c>
      <c r="E202" s="90">
        <v>0</v>
      </c>
      <c r="F202" s="26">
        <v>0</v>
      </c>
      <c r="G202" s="26">
        <v>8.349866666666667</v>
      </c>
    </row>
    <row r="203" spans="1:7" ht="12.75">
      <c r="A203" s="6">
        <v>24</v>
      </c>
      <c r="B203" s="6" t="s">
        <v>418</v>
      </c>
      <c r="C203" s="6">
        <v>11</v>
      </c>
      <c r="D203" s="6" t="s">
        <v>419</v>
      </c>
      <c r="E203" s="90">
        <v>0</v>
      </c>
      <c r="F203" s="26">
        <v>0</v>
      </c>
      <c r="G203" s="26">
        <v>1.0779999999999998</v>
      </c>
    </row>
    <row r="204" spans="1:7" ht="12.75">
      <c r="A204" s="6">
        <v>183</v>
      </c>
      <c r="B204" s="6" t="s">
        <v>342</v>
      </c>
      <c r="C204" s="6">
        <v>11</v>
      </c>
      <c r="D204" s="6" t="s">
        <v>343</v>
      </c>
      <c r="E204" s="90">
        <v>4.7376245210727876E-07</v>
      </c>
      <c r="F204" s="26">
        <v>0.4306678038986823</v>
      </c>
      <c r="G204" s="26">
        <v>0.00011000647083865474</v>
      </c>
    </row>
    <row r="205" spans="1:7" ht="12.75">
      <c r="A205" s="6">
        <v>7</v>
      </c>
      <c r="B205" s="6" t="s">
        <v>385</v>
      </c>
      <c r="C205" s="6">
        <v>11</v>
      </c>
      <c r="D205" s="6" t="s">
        <v>386</v>
      </c>
      <c r="E205" s="90">
        <v>0</v>
      </c>
      <c r="F205" s="26">
        <v>0</v>
      </c>
      <c r="G205" s="26">
        <v>0.046</v>
      </c>
    </row>
    <row r="206" spans="1:7" ht="12.75">
      <c r="A206" s="6">
        <v>10</v>
      </c>
      <c r="B206" s="6" t="s">
        <v>391</v>
      </c>
      <c r="C206" s="6">
        <v>11</v>
      </c>
      <c r="D206" s="6" t="s">
        <v>392</v>
      </c>
      <c r="E206" s="90">
        <v>0</v>
      </c>
      <c r="F206" s="26">
        <v>0</v>
      </c>
      <c r="G206" s="26">
        <v>0.5433999999999999</v>
      </c>
    </row>
    <row r="207" spans="1:7" ht="12.75">
      <c r="A207" s="6">
        <v>21</v>
      </c>
      <c r="B207" s="6" t="s">
        <v>413</v>
      </c>
      <c r="C207" s="6">
        <v>11</v>
      </c>
      <c r="D207" s="6" t="s">
        <v>414</v>
      </c>
      <c r="E207" s="90">
        <v>0.16214999999999957</v>
      </c>
      <c r="F207" s="26">
        <v>2.999999999999992</v>
      </c>
      <c r="G207" s="26">
        <v>5.405</v>
      </c>
    </row>
    <row r="208" spans="1:7" ht="12.75">
      <c r="A208" s="6">
        <v>187</v>
      </c>
      <c r="B208" s="6" t="s">
        <v>350</v>
      </c>
      <c r="C208" s="6">
        <v>11</v>
      </c>
      <c r="D208" s="6" t="s">
        <v>351</v>
      </c>
      <c r="E208" s="90">
        <v>1.5634160919540198E-05</v>
      </c>
      <c r="F208" s="26">
        <v>0.43066780389868237</v>
      </c>
      <c r="G208" s="26">
        <v>0.003630213537675606</v>
      </c>
    </row>
    <row r="209" spans="1:7" ht="12.75">
      <c r="A209" s="6">
        <v>15</v>
      </c>
      <c r="B209" s="6" t="s">
        <v>401</v>
      </c>
      <c r="C209" s="6">
        <v>11</v>
      </c>
      <c r="D209" s="6" t="s">
        <v>402</v>
      </c>
      <c r="E209" s="90">
        <v>0</v>
      </c>
      <c r="F209" s="26">
        <v>0</v>
      </c>
      <c r="G209" s="26">
        <v>0.05066666666666668</v>
      </c>
    </row>
    <row r="210" spans="1:7" ht="12.75">
      <c r="A210" s="6">
        <v>31</v>
      </c>
      <c r="B210" s="6" t="s">
        <v>432</v>
      </c>
      <c r="C210" s="6">
        <v>11</v>
      </c>
      <c r="D210" s="6" t="s">
        <v>433</v>
      </c>
      <c r="E210" s="90">
        <v>0</v>
      </c>
      <c r="F210" s="26">
        <v>0</v>
      </c>
      <c r="G210" s="26">
        <v>0.05173333333333334</v>
      </c>
    </row>
    <row r="211" spans="1:7" ht="12.75">
      <c r="A211" s="6">
        <v>190</v>
      </c>
      <c r="B211" s="6" t="s">
        <v>355</v>
      </c>
      <c r="C211" s="6">
        <v>11</v>
      </c>
      <c r="D211" s="6" t="s">
        <v>356</v>
      </c>
      <c r="E211" s="90">
        <v>1.6107923371647478E-05</v>
      </c>
      <c r="F211" s="26">
        <v>0.4306678038986823</v>
      </c>
      <c r="G211" s="26">
        <v>0.003740220008514261</v>
      </c>
    </row>
    <row r="212" spans="1:7" ht="12.75">
      <c r="A212" s="6">
        <v>5</v>
      </c>
      <c r="B212" s="6" t="s">
        <v>381</v>
      </c>
      <c r="C212" s="6">
        <v>11</v>
      </c>
      <c r="D212" s="6" t="s">
        <v>382</v>
      </c>
      <c r="E212" s="90">
        <v>0</v>
      </c>
      <c r="F212" s="26">
        <v>0</v>
      </c>
      <c r="G212" s="26">
        <v>1.9749333333333334</v>
      </c>
    </row>
    <row r="213" spans="1:7" ht="12.75">
      <c r="A213" s="6">
        <v>1</v>
      </c>
      <c r="B213" s="6" t="s">
        <v>371</v>
      </c>
      <c r="C213" s="6">
        <v>11</v>
      </c>
      <c r="D213" s="6" t="s">
        <v>372</v>
      </c>
      <c r="E213" s="90">
        <v>0</v>
      </c>
      <c r="F213" s="26">
        <v>0</v>
      </c>
      <c r="G213" s="26">
        <v>0.591</v>
      </c>
    </row>
    <row r="214" spans="1:7" ht="12.75">
      <c r="A214" s="6">
        <v>26</v>
      </c>
      <c r="B214" s="6" t="s">
        <v>422</v>
      </c>
      <c r="C214" s="6">
        <v>11</v>
      </c>
      <c r="D214" s="6" t="s">
        <v>423</v>
      </c>
      <c r="E214" s="90">
        <v>0</v>
      </c>
      <c r="F214" s="26">
        <v>0</v>
      </c>
      <c r="G214" s="26">
        <v>1.1066666666666665</v>
      </c>
    </row>
    <row r="215" spans="1:7" ht="12.75">
      <c r="A215" s="6">
        <v>195</v>
      </c>
      <c r="B215" s="6" t="s">
        <v>365</v>
      </c>
      <c r="C215" s="6">
        <v>11</v>
      </c>
      <c r="D215" s="6" t="s">
        <v>366</v>
      </c>
      <c r="E215" s="90">
        <v>1.2791586206896523E-05</v>
      </c>
      <c r="F215" s="26">
        <v>0.4306678038986823</v>
      </c>
      <c r="G215" s="26">
        <v>0.0029701747126436775</v>
      </c>
    </row>
    <row r="216" spans="1:7" ht="12.75">
      <c r="A216" s="6">
        <v>20</v>
      </c>
      <c r="B216" s="6" t="s">
        <v>411</v>
      </c>
      <c r="C216" s="6">
        <v>11</v>
      </c>
      <c r="D216" s="6" t="s">
        <v>412</v>
      </c>
      <c r="E216" s="90">
        <v>0</v>
      </c>
      <c r="F216" s="26">
        <v>0</v>
      </c>
      <c r="G216" s="26">
        <v>3.908666666666667</v>
      </c>
    </row>
    <row r="217" spans="1:7" ht="12.75">
      <c r="A217" s="6">
        <v>2</v>
      </c>
      <c r="B217" s="6" t="s">
        <v>374</v>
      </c>
      <c r="C217" s="6">
        <v>11</v>
      </c>
      <c r="D217" s="6" t="s">
        <v>375</v>
      </c>
      <c r="E217" s="90">
        <v>0</v>
      </c>
      <c r="F217" s="26">
        <v>0</v>
      </c>
      <c r="G217" s="26">
        <v>1.0620666666666665</v>
      </c>
    </row>
    <row r="218" spans="1:7" ht="12.75">
      <c r="A218" s="6">
        <v>11</v>
      </c>
      <c r="B218" s="6" t="s">
        <v>393</v>
      </c>
      <c r="C218" s="6">
        <v>11</v>
      </c>
      <c r="D218" s="6" t="s">
        <v>394</v>
      </c>
      <c r="E218" s="90">
        <v>0.023328000000000126</v>
      </c>
      <c r="F218" s="26">
        <v>3.000000000000016</v>
      </c>
      <c r="G218" s="26">
        <v>0.7776000000000001</v>
      </c>
    </row>
    <row r="219" spans="1:7" ht="12.75">
      <c r="A219" s="6">
        <v>12</v>
      </c>
      <c r="B219" s="6" t="s">
        <v>396</v>
      </c>
      <c r="C219" s="6">
        <v>11</v>
      </c>
      <c r="D219" s="6" t="s">
        <v>395</v>
      </c>
      <c r="E219" s="90">
        <v>0</v>
      </c>
      <c r="F219" s="26">
        <v>0</v>
      </c>
      <c r="G219" s="26">
        <v>7.367800000000001</v>
      </c>
    </row>
    <row r="220" spans="1:7" ht="12.75">
      <c r="A220" s="8">
        <v>9</v>
      </c>
      <c r="B220" s="8" t="s">
        <v>389</v>
      </c>
      <c r="C220" s="8">
        <v>12</v>
      </c>
      <c r="D220" s="8" t="s">
        <v>390</v>
      </c>
      <c r="E220" s="91">
        <v>0</v>
      </c>
      <c r="F220" s="27">
        <v>0</v>
      </c>
      <c r="G220" s="27">
        <v>12.155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H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97" t="s">
        <v>172</v>
      </c>
      <c r="B1" s="97"/>
      <c r="C1" s="97"/>
      <c r="D1" s="97"/>
      <c r="E1" s="97"/>
      <c r="F1" s="97"/>
      <c r="G1" s="97"/>
      <c r="H1" s="97"/>
      <c r="J1" s="75" t="s">
        <v>51</v>
      </c>
      <c r="K1" s="75"/>
      <c r="L1" s="75"/>
    </row>
    <row r="3" spans="10:12" ht="12.75">
      <c r="J3" s="40" t="s">
        <v>106</v>
      </c>
      <c r="K3" s="5" t="s">
        <v>78</v>
      </c>
      <c r="L3" t="s">
        <v>107</v>
      </c>
    </row>
    <row r="4" ht="12.75">
      <c r="K4" s="5"/>
    </row>
    <row r="5" spans="10:14" ht="12.75">
      <c r="J5">
        <f>RANK(L5,H$47:H$246)</f>
        <v>1</v>
      </c>
      <c r="K5" s="5" t="str">
        <f aca="true" t="shared" si="0" ref="K5:K14">INDEX(A$47:A$246,MATCH(N5,F$47:F$246,0))</f>
        <v>Viet Nam</v>
      </c>
      <c r="L5" s="95">
        <f aca="true" t="shared" si="1" ref="L5:L14">INDEX(H$47:H$246,MATCH(N5,F$47:F$246,FALSE))</f>
        <v>15.785757545701026</v>
      </c>
      <c r="N5" s="1">
        <v>200</v>
      </c>
    </row>
    <row r="6" spans="10:14" ht="12.75">
      <c r="J6">
        <f aca="true" t="shared" si="2" ref="J6:J14">RANK(L6,H$47:H$246)</f>
        <v>2</v>
      </c>
      <c r="K6" s="5" t="str">
        <f t="shared" si="0"/>
        <v>Yemen</v>
      </c>
      <c r="L6" s="95">
        <f t="shared" si="1"/>
        <v>14.000000000000007</v>
      </c>
      <c r="N6" s="1">
        <v>199</v>
      </c>
    </row>
    <row r="7" spans="10:14" ht="12.75">
      <c r="J7">
        <f t="shared" si="2"/>
        <v>3</v>
      </c>
      <c r="K7" s="5" t="str">
        <f t="shared" si="0"/>
        <v>Togo</v>
      </c>
      <c r="L7" s="95">
        <f t="shared" si="1"/>
        <v>10</v>
      </c>
      <c r="N7" s="1">
        <v>198</v>
      </c>
    </row>
    <row r="8" spans="10:14" ht="12.75">
      <c r="J8">
        <f>RANK(L8,H$47:H$246)</f>
        <v>5</v>
      </c>
      <c r="K8" s="5" t="str">
        <f t="shared" si="0"/>
        <v>Benin</v>
      </c>
      <c r="L8" s="95">
        <f t="shared" si="1"/>
        <v>7.000000000000001</v>
      </c>
      <c r="N8" s="1">
        <v>197</v>
      </c>
    </row>
    <row r="9" spans="10:14" ht="12.75">
      <c r="J9">
        <f t="shared" si="2"/>
        <v>4</v>
      </c>
      <c r="K9" s="5" t="str">
        <f t="shared" si="0"/>
        <v>Tajikistan</v>
      </c>
      <c r="L9" s="95">
        <f t="shared" si="1"/>
        <v>7.000000000000002</v>
      </c>
      <c r="N9" s="1">
        <v>196</v>
      </c>
    </row>
    <row r="10" spans="10:14" ht="12.75">
      <c r="J10">
        <f t="shared" si="2"/>
        <v>5</v>
      </c>
      <c r="K10" s="5" t="str">
        <f t="shared" si="0"/>
        <v>Equatorial Guinea</v>
      </c>
      <c r="L10" s="95">
        <f t="shared" si="1"/>
        <v>7.000000000000001</v>
      </c>
      <c r="N10" s="1">
        <v>195</v>
      </c>
    </row>
    <row r="11" spans="10:14" ht="12.75">
      <c r="J11">
        <f t="shared" si="2"/>
        <v>7</v>
      </c>
      <c r="K11" s="5" t="str">
        <f t="shared" si="0"/>
        <v>Cambodia</v>
      </c>
      <c r="L11" s="95">
        <f t="shared" si="1"/>
        <v>5.999999999999998</v>
      </c>
      <c r="N11" s="1">
        <v>194</v>
      </c>
    </row>
    <row r="12" spans="10:14" ht="12.75">
      <c r="J12">
        <f t="shared" si="2"/>
        <v>8</v>
      </c>
      <c r="K12" s="5" t="str">
        <f t="shared" si="0"/>
        <v>Guinea</v>
      </c>
      <c r="L12" s="95">
        <f t="shared" si="1"/>
        <v>5</v>
      </c>
      <c r="N12" s="1">
        <v>193</v>
      </c>
    </row>
    <row r="13" spans="10:14" ht="12.75">
      <c r="J13">
        <f t="shared" si="2"/>
        <v>9</v>
      </c>
      <c r="K13" s="5" t="str">
        <f t="shared" si="0"/>
        <v>Iraq</v>
      </c>
      <c r="L13" s="95">
        <f t="shared" si="1"/>
        <v>4.097326033133339</v>
      </c>
      <c r="N13" s="1">
        <v>192</v>
      </c>
    </row>
    <row r="14" spans="10:14" ht="12.75">
      <c r="J14">
        <f t="shared" si="2"/>
        <v>9</v>
      </c>
      <c r="K14" s="5" t="str">
        <f t="shared" si="0"/>
        <v>Afghanistan</v>
      </c>
      <c r="L14" s="95">
        <f t="shared" si="1"/>
        <v>4.097326033133339</v>
      </c>
      <c r="N14" s="1">
        <v>191</v>
      </c>
    </row>
    <row r="16" spans="10:12" ht="12.75">
      <c r="J16" s="93" t="s">
        <v>486</v>
      </c>
      <c r="K16" s="94"/>
      <c r="L16" s="94"/>
    </row>
    <row r="19" spans="10:12" ht="12.75">
      <c r="J19" s="94" t="s">
        <v>487</v>
      </c>
      <c r="K19" s="94"/>
      <c r="L19" s="94"/>
    </row>
    <row r="21" spans="10:12" ht="12.75">
      <c r="J21" s="40" t="s">
        <v>106</v>
      </c>
      <c r="K21" s="5" t="s">
        <v>78</v>
      </c>
      <c r="L21" t="s">
        <v>107</v>
      </c>
    </row>
    <row r="22" ht="12.75">
      <c r="K22" s="5"/>
    </row>
    <row r="23" spans="10:14" ht="12.75">
      <c r="J23">
        <f>RANK(L23,H$47:H$246)</f>
        <v>69</v>
      </c>
      <c r="K23" s="5" t="str">
        <f aca="true" t="shared" si="3" ref="K23:K32">INDEX(A$47:A$246,MATCH(N23,F$47:F$246,0))</f>
        <v>Egypt</v>
      </c>
      <c r="L23" s="96">
        <f>INDEX(H$47:H$246,MATCH(N23,F$47:F$246,FALSE))</f>
        <v>1.9999999999999918</v>
      </c>
      <c r="N23" s="1">
        <v>132</v>
      </c>
    </row>
    <row r="24" spans="10:14" ht="12.75">
      <c r="J24">
        <f aca="true" t="shared" si="4" ref="J24:J31">RANK(L24,H$47:H$246)</f>
        <v>70</v>
      </c>
      <c r="K24" s="5" t="str">
        <f t="shared" si="3"/>
        <v>Zimbabwe</v>
      </c>
      <c r="L24" s="96">
        <f aca="true" t="shared" si="5" ref="L24:L32">INDEX(H$47:H$246,MATCH(N24,F$47:F$246,FALSE))</f>
        <v>1.9999999999999913</v>
      </c>
      <c r="N24" s="1">
        <v>131</v>
      </c>
    </row>
    <row r="25" spans="10:14" ht="12.75">
      <c r="J25">
        <f t="shared" si="4"/>
        <v>72</v>
      </c>
      <c r="K25" s="5" t="str">
        <f t="shared" si="3"/>
        <v>Thailand</v>
      </c>
      <c r="L25" s="96">
        <f t="shared" si="5"/>
        <v>1.9429912916380383</v>
      </c>
      <c r="N25" s="1">
        <v>130</v>
      </c>
    </row>
    <row r="26" spans="10:14" ht="12.75">
      <c r="J26">
        <f t="shared" si="4"/>
        <v>71</v>
      </c>
      <c r="K26" s="5" t="str">
        <f t="shared" si="3"/>
        <v>Solomon Islands</v>
      </c>
      <c r="L26" s="96">
        <f t="shared" si="5"/>
        <v>1.942991291638041</v>
      </c>
      <c r="N26" s="1">
        <v>129</v>
      </c>
    </row>
    <row r="27" spans="10:14" ht="12.75">
      <c r="J27">
        <f t="shared" si="4"/>
        <v>73</v>
      </c>
      <c r="K27" s="5" t="str">
        <f t="shared" si="3"/>
        <v>Singapore</v>
      </c>
      <c r="L27" s="96">
        <f t="shared" si="5"/>
        <v>1.9429912916380325</v>
      </c>
      <c r="N27" s="1">
        <v>128</v>
      </c>
    </row>
    <row r="28" spans="10:14" ht="12.75">
      <c r="J28">
        <f t="shared" si="4"/>
        <v>74</v>
      </c>
      <c r="K28" s="5" t="str">
        <f t="shared" si="3"/>
        <v>Brunei Darussalam</v>
      </c>
      <c r="L28" s="96">
        <f t="shared" si="5"/>
        <v>1.9429912916380319</v>
      </c>
      <c r="N28" s="1">
        <v>127</v>
      </c>
    </row>
    <row r="29" spans="10:14" ht="12.75">
      <c r="J29">
        <f t="shared" si="4"/>
        <v>75</v>
      </c>
      <c r="K29" s="5" t="str">
        <f t="shared" si="3"/>
        <v>Somalia</v>
      </c>
      <c r="L29" s="96">
        <f t="shared" si="5"/>
        <v>1.7284818896906367</v>
      </c>
      <c r="N29" s="1">
        <v>126</v>
      </c>
    </row>
    <row r="30" spans="10:14" ht="12.75">
      <c r="J30">
        <f t="shared" si="4"/>
        <v>76</v>
      </c>
      <c r="K30" s="5" t="str">
        <f t="shared" si="3"/>
        <v>United Republic Tanzania</v>
      </c>
      <c r="L30" s="96">
        <f t="shared" si="5"/>
        <v>1.182636069223698</v>
      </c>
      <c r="N30" s="1">
        <v>125</v>
      </c>
    </row>
    <row r="31" spans="10:14" ht="12.75">
      <c r="J31">
        <f t="shared" si="4"/>
        <v>77</v>
      </c>
      <c r="K31" s="5" t="str">
        <f t="shared" si="3"/>
        <v>Comoros</v>
      </c>
      <c r="L31" s="96">
        <f t="shared" si="5"/>
        <v>1.182636069223694</v>
      </c>
      <c r="N31" s="1">
        <v>124</v>
      </c>
    </row>
    <row r="32" spans="10:14" ht="12.75">
      <c r="J32">
        <f>RANK(L32,H$47:H$246)</f>
        <v>78</v>
      </c>
      <c r="K32" s="5" t="str">
        <f t="shared" si="3"/>
        <v>Uganda</v>
      </c>
      <c r="L32" s="96">
        <f t="shared" si="5"/>
        <v>1.0000000000000042</v>
      </c>
      <c r="N32" s="1">
        <v>123</v>
      </c>
    </row>
    <row r="34" spans="5:12" ht="12.75">
      <c r="E34" s="42"/>
      <c r="J34" s="93" t="s">
        <v>486</v>
      </c>
      <c r="K34" s="94"/>
      <c r="L34" s="94"/>
    </row>
    <row r="35" ht="12.75">
      <c r="K35" t="s">
        <v>52</v>
      </c>
    </row>
    <row r="36" ht="12.75">
      <c r="K36" t="s">
        <v>53</v>
      </c>
    </row>
    <row r="42" spans="8:9" ht="12.75">
      <c r="H42" s="40" t="s">
        <v>86</v>
      </c>
      <c r="I42" s="40" t="s">
        <v>85</v>
      </c>
    </row>
    <row r="43" spans="8:9" ht="12.75">
      <c r="H43" s="1">
        <f>MAX(H47:H246)</f>
        <v>15.785757545701026</v>
      </c>
      <c r="I43" s="1">
        <f>MAX(I47:I246)</f>
        <v>232.98899999999998</v>
      </c>
    </row>
    <row r="45" spans="1:13" ht="12.75">
      <c r="A45" t="s">
        <v>78</v>
      </c>
      <c r="B45" s="40" t="s">
        <v>61</v>
      </c>
      <c r="C45" s="40" t="s">
        <v>68</v>
      </c>
      <c r="D45" s="40" t="s">
        <v>83</v>
      </c>
      <c r="E45" s="40" t="s">
        <v>69</v>
      </c>
      <c r="F45" s="40" t="s">
        <v>70</v>
      </c>
      <c r="G45" s="40" t="s">
        <v>71</v>
      </c>
      <c r="H45" s="40" t="s">
        <v>63</v>
      </c>
      <c r="I45" s="40" t="s">
        <v>64</v>
      </c>
      <c r="J45" s="40" t="s">
        <v>66</v>
      </c>
      <c r="K45" s="40" t="s">
        <v>65</v>
      </c>
      <c r="L45" s="40" t="s">
        <v>62</v>
      </c>
      <c r="M45" s="40" t="s">
        <v>67</v>
      </c>
    </row>
    <row r="46" spans="1:5" ht="12.75">
      <c r="A46" s="1" t="s">
        <v>59</v>
      </c>
      <c r="B46" s="1"/>
      <c r="C46" t="s">
        <v>59</v>
      </c>
      <c r="E46" t="s">
        <v>59</v>
      </c>
    </row>
    <row r="47" spans="1:13" ht="12.75">
      <c r="A47" s="1" t="str">
        <f>INDEX('[1]Data'!B$21:B$220,'[1]Graph'!M47)</f>
        <v>China</v>
      </c>
      <c r="B47" s="1">
        <f>H47</f>
        <v>2.432426366493483</v>
      </c>
      <c r="C47" s="1">
        <f>IF(F47=1,I47/2,I47/2+VLOOKUP(F47-1,F$47:I$246,4,FALSE)/2+VLOOKUP(F47-1,F$47:G$246,2,FALSE))</f>
        <v>729.4585459279351</v>
      </c>
      <c r="D47" s="1">
        <f>C47+J47</f>
        <v>831.7556459279351</v>
      </c>
      <c r="E47" s="1">
        <f>100000*(INT(1000*H47)+I47/I$248)+M47</f>
        <v>243216896.30527517</v>
      </c>
      <c r="F47" s="1">
        <f aca="true" t="shared" si="6" ref="F47:F110">RANK(E47,E$47:E$246,1)</f>
        <v>157</v>
      </c>
      <c r="G47" s="3">
        <f aca="true" t="shared" si="7" ref="G47:G110">C47</f>
        <v>729.4585459279351</v>
      </c>
      <c r="H47" s="1">
        <f>INDEX('[1]Data'!F$21:F$220,'[1]Graph'!M47)</f>
        <v>2.432426366493483</v>
      </c>
      <c r="I47" s="1">
        <f>INDEX('[1]Data'!G$21:G$220,'[1]Graph'!M47)</f>
        <v>204.5942</v>
      </c>
      <c r="J47">
        <f>I47/2</f>
        <v>102.2971</v>
      </c>
      <c r="K47" s="1">
        <f>IF(F47=200,0,B47-VLOOKUP(F47+1,F$47:H$246,3,FALSE))</f>
        <v>-0.24837548153988243</v>
      </c>
      <c r="L47">
        <v>7</v>
      </c>
      <c r="M47">
        <v>94</v>
      </c>
    </row>
    <row r="48" spans="1:13" ht="12.75">
      <c r="A48" s="1" t="str">
        <f>INDEX('[1]Data'!B$21:B$220,'[1]Graph'!M48)</f>
        <v>India</v>
      </c>
      <c r="B48" s="1">
        <f aca="true" t="shared" si="8" ref="B48:B111">H48</f>
        <v>3.0304484944217505</v>
      </c>
      <c r="C48" s="1">
        <f aca="true" t="shared" si="9" ref="C48:C111">IF(F48=1,I48/2,I48/2+VLOOKUP(F48-1,F$47:I$246,4,FALSE)/2+VLOOKUP(F48-1,F$47:G$246,2,FALSE))</f>
        <v>994.0500792612686</v>
      </c>
      <c r="D48" s="1">
        <f aca="true" t="shared" si="10" ref="D48:D111">C48+J48</f>
        <v>1110.5445792612686</v>
      </c>
      <c r="E48" s="1">
        <f aca="true" t="shared" si="11" ref="E48:E111">100000*(INT(1000*H48)+I48/I$248)+M48</f>
        <v>303019261.22914124</v>
      </c>
      <c r="F48" s="1">
        <f t="shared" si="6"/>
        <v>172</v>
      </c>
      <c r="G48" s="3">
        <f t="shared" si="7"/>
        <v>994.0500792612686</v>
      </c>
      <c r="H48" s="1">
        <f>INDEX('[1]Data'!F$21:F$220,'[1]Graph'!M48)</f>
        <v>3.0304484944217505</v>
      </c>
      <c r="I48" s="1">
        <f>INDEX('[1]Data'!G$21:G$220,'[1]Graph'!M48)</f>
        <v>232.98899999999998</v>
      </c>
      <c r="J48">
        <f aca="true" t="shared" si="12" ref="J48:J111">I48/2</f>
        <v>116.49449999999999</v>
      </c>
      <c r="K48" s="1">
        <f aca="true" t="shared" si="13" ref="K48:K111">IF(F48=200,0,B48-VLOOKUP(F48+1,F$47:H$246,3,FALSE))</f>
        <v>-0.17731337761284038</v>
      </c>
      <c r="L48">
        <v>4</v>
      </c>
      <c r="M48">
        <v>127</v>
      </c>
    </row>
    <row r="49" spans="1:13" ht="12.75">
      <c r="A49" s="1" t="str">
        <f>INDEX('[1]Data'!B$21:B$220,'[1]Graph'!M49)</f>
        <v>United States</v>
      </c>
      <c r="B49" s="1">
        <f t="shared" si="8"/>
        <v>0</v>
      </c>
      <c r="C49" s="1">
        <f t="shared" si="9"/>
        <v>322.45640763736105</v>
      </c>
      <c r="D49" s="1">
        <f t="shared" si="10"/>
        <v>343.40840763736105</v>
      </c>
      <c r="E49" s="1">
        <f t="shared" si="11"/>
        <v>3449.367351817793</v>
      </c>
      <c r="F49" s="1">
        <f t="shared" si="6"/>
        <v>104</v>
      </c>
      <c r="G49" s="3">
        <f t="shared" si="7"/>
        <v>322.45640763736105</v>
      </c>
      <c r="H49" s="1">
        <f>INDEX('[1]Data'!F$21:F$220,'[1]Graph'!M49)</f>
        <v>0</v>
      </c>
      <c r="I49" s="1">
        <f>INDEX('[1]Data'!G$21:G$220,'[1]Graph'!M49)</f>
        <v>41.903999999999996</v>
      </c>
      <c r="J49">
        <f t="shared" si="12"/>
        <v>20.951999999999998</v>
      </c>
      <c r="K49" s="1">
        <f t="shared" si="13"/>
        <v>-0.030685163421168938</v>
      </c>
      <c r="L49">
        <v>10</v>
      </c>
      <c r="M49">
        <v>8</v>
      </c>
    </row>
    <row r="50" spans="1:13" ht="12.75">
      <c r="A50" s="1" t="str">
        <f>INDEX('[1]Data'!B$21:B$220,'[1]Graph'!M50)</f>
        <v>Indonesia</v>
      </c>
      <c r="B50" s="1">
        <f t="shared" si="8"/>
        <v>0.9999999999999978</v>
      </c>
      <c r="C50" s="1">
        <f t="shared" si="9"/>
        <v>389.0545120517497</v>
      </c>
      <c r="D50" s="1">
        <f t="shared" si="10"/>
        <v>410.69214538508305</v>
      </c>
      <c r="E50" s="1">
        <f t="shared" si="11"/>
        <v>99903664.98267105</v>
      </c>
      <c r="F50" s="1">
        <f t="shared" si="6"/>
        <v>118</v>
      </c>
      <c r="G50" s="3">
        <f t="shared" si="7"/>
        <v>389.0545120517497</v>
      </c>
      <c r="H50" s="1">
        <f>INDEX('[1]Data'!F$21:F$220,'[1]Graph'!M50)</f>
        <v>0.9999999999999978</v>
      </c>
      <c r="I50" s="1">
        <f>INDEX('[1]Data'!G$21:G$220,'[1]Graph'!M50)</f>
        <v>43.27526666666667</v>
      </c>
      <c r="J50">
        <f t="shared" si="12"/>
        <v>21.637633333333333</v>
      </c>
      <c r="K50" s="1">
        <f t="shared" si="13"/>
        <v>-5.773159728050814E-15</v>
      </c>
      <c r="L50">
        <v>5</v>
      </c>
      <c r="M50">
        <v>111</v>
      </c>
    </row>
    <row r="51" spans="1:13" ht="12.75">
      <c r="A51" s="1" t="str">
        <f>INDEX('[1]Data'!B$21:B$220,'[1]Graph'!M51)</f>
        <v>Brazil</v>
      </c>
      <c r="B51" s="1">
        <f t="shared" si="8"/>
        <v>0</v>
      </c>
      <c r="C51" s="1">
        <f t="shared" si="9"/>
        <v>248.15650763736102</v>
      </c>
      <c r="D51" s="1">
        <f t="shared" si="10"/>
        <v>264.7874743040277</v>
      </c>
      <c r="E51" s="1">
        <f t="shared" si="11"/>
        <v>2803.6373480258053</v>
      </c>
      <c r="F51" s="1">
        <f t="shared" si="6"/>
        <v>102</v>
      </c>
      <c r="G51" s="3">
        <f t="shared" si="7"/>
        <v>248.15650763736102</v>
      </c>
      <c r="H51" s="1">
        <f>INDEX('[1]Data'!F$21:F$220,'[1]Graph'!M51)</f>
        <v>0</v>
      </c>
      <c r="I51" s="1">
        <f>INDEX('[1]Data'!G$21:G$220,'[1]Graph'!M51)</f>
        <v>33.261933333333346</v>
      </c>
      <c r="J51">
        <f t="shared" si="12"/>
        <v>16.630966666666673</v>
      </c>
      <c r="K51" s="1">
        <f t="shared" si="13"/>
        <v>0</v>
      </c>
      <c r="L51">
        <v>8</v>
      </c>
      <c r="M51">
        <v>72</v>
      </c>
    </row>
    <row r="52" spans="1:13" ht="12.75">
      <c r="A52" s="1" t="str">
        <f>INDEX('[1]Data'!B$21:B$220,'[1]Graph'!M52)</f>
        <v>Pakistan</v>
      </c>
      <c r="B52" s="1">
        <f t="shared" si="8"/>
        <v>2.3442303145983794</v>
      </c>
      <c r="C52" s="1">
        <f t="shared" si="9"/>
        <v>606.4252792612684</v>
      </c>
      <c r="D52" s="1">
        <f t="shared" si="10"/>
        <v>627.1614459279351</v>
      </c>
      <c r="E52" s="1">
        <f t="shared" si="11"/>
        <v>234403547.91671288</v>
      </c>
      <c r="F52" s="1">
        <f t="shared" si="6"/>
        <v>156</v>
      </c>
      <c r="G52" s="3">
        <f t="shared" si="7"/>
        <v>606.4252792612684</v>
      </c>
      <c r="H52" s="1">
        <f>INDEX('[1]Data'!F$21:F$220,'[1]Graph'!M52)</f>
        <v>2.3442303145983794</v>
      </c>
      <c r="I52" s="1">
        <f>INDEX('[1]Data'!G$21:G$220,'[1]Graph'!M52)</f>
        <v>41.47233333333334</v>
      </c>
      <c r="J52">
        <f t="shared" si="12"/>
        <v>20.73616666666667</v>
      </c>
      <c r="K52" s="1">
        <f t="shared" si="13"/>
        <v>-0.08819605189510371</v>
      </c>
      <c r="L52">
        <v>4</v>
      </c>
      <c r="M52">
        <v>142</v>
      </c>
    </row>
    <row r="53" spans="1:13" ht="12.75">
      <c r="A53" s="1" t="str">
        <f>INDEX('[1]Data'!B$21:B$220,'[1]Graph'!M53)</f>
        <v>Russian Federation</v>
      </c>
      <c r="B53" s="1">
        <f t="shared" si="8"/>
        <v>3.991606654512297</v>
      </c>
      <c r="C53" s="1">
        <f t="shared" si="9"/>
        <v>1142.1716828906758</v>
      </c>
      <c r="D53" s="1">
        <f t="shared" si="10"/>
        <v>1150.0971828906759</v>
      </c>
      <c r="E53" s="1">
        <f t="shared" si="11"/>
        <v>399101358.76388633</v>
      </c>
      <c r="F53" s="1">
        <f t="shared" si="6"/>
        <v>186</v>
      </c>
      <c r="G53" s="3">
        <f t="shared" si="7"/>
        <v>1142.1716828906758</v>
      </c>
      <c r="H53" s="1">
        <f>INDEX('[1]Data'!F$21:F$220,'[1]Graph'!M53)</f>
        <v>3.991606654512297</v>
      </c>
      <c r="I53" s="1">
        <f>INDEX('[1]Data'!G$21:G$220,'[1]Graph'!M53)</f>
        <v>15.851000000000003</v>
      </c>
      <c r="J53">
        <f t="shared" si="12"/>
        <v>7.925500000000001</v>
      </c>
      <c r="K53" s="1">
        <f t="shared" si="13"/>
        <v>-0.008393345487704096</v>
      </c>
      <c r="L53">
        <v>6</v>
      </c>
      <c r="M53">
        <v>57</v>
      </c>
    </row>
    <row r="54" spans="1:13" ht="12.75">
      <c r="A54" s="1" t="str">
        <f>INDEX('[1]Data'!B$21:B$220,'[1]Graph'!M54)</f>
        <v>Bangladesh</v>
      </c>
      <c r="B54" s="1">
        <f t="shared" si="8"/>
        <v>0</v>
      </c>
      <c r="C54" s="1">
        <f t="shared" si="9"/>
        <v>283.14594097069437</v>
      </c>
      <c r="D54" s="1">
        <f t="shared" si="10"/>
        <v>301.50440763736106</v>
      </c>
      <c r="E54" s="1">
        <f t="shared" si="11"/>
        <v>3153.3793344836718</v>
      </c>
      <c r="F54" s="1">
        <f t="shared" si="6"/>
        <v>103</v>
      </c>
      <c r="G54" s="3">
        <f t="shared" si="7"/>
        <v>283.14594097069437</v>
      </c>
      <c r="H54" s="1">
        <f>INDEX('[1]Data'!F$21:F$220,'[1]Graph'!M54)</f>
        <v>0</v>
      </c>
      <c r="I54" s="1">
        <f>INDEX('[1]Data'!G$21:G$220,'[1]Graph'!M54)</f>
        <v>36.71693333333333</v>
      </c>
      <c r="J54">
        <f t="shared" si="12"/>
        <v>18.358466666666665</v>
      </c>
      <c r="K54" s="1">
        <f t="shared" si="13"/>
        <v>0</v>
      </c>
      <c r="L54">
        <v>4</v>
      </c>
      <c r="M54">
        <v>138</v>
      </c>
    </row>
    <row r="55" spans="1:13" ht="12.75">
      <c r="A55" s="1" t="str">
        <f>INDEX('[1]Data'!B$21:B$220,'[1]Graph'!M55)</f>
        <v>Japan</v>
      </c>
      <c r="B55" s="1">
        <f t="shared" si="8"/>
        <v>0</v>
      </c>
      <c r="C55" s="1">
        <f t="shared" si="9"/>
        <v>169.57757430402768</v>
      </c>
      <c r="D55" s="1">
        <f t="shared" si="10"/>
        <v>175.65507430402766</v>
      </c>
      <c r="E55" s="1">
        <f t="shared" si="11"/>
        <v>1007.229767118778</v>
      </c>
      <c r="F55" s="1">
        <f t="shared" si="6"/>
        <v>98</v>
      </c>
      <c r="G55" s="3">
        <f t="shared" si="7"/>
        <v>169.57757430402768</v>
      </c>
      <c r="H55" s="1">
        <f>INDEX('[1]Data'!F$21:F$220,'[1]Graph'!M55)</f>
        <v>0</v>
      </c>
      <c r="I55" s="1">
        <f>INDEX('[1]Data'!G$21:G$220,'[1]Graph'!M55)</f>
        <v>12.155</v>
      </c>
      <c r="J55">
        <f t="shared" si="12"/>
        <v>6.0775</v>
      </c>
      <c r="K55" s="1">
        <f t="shared" si="13"/>
        <v>0</v>
      </c>
      <c r="L55">
        <v>12</v>
      </c>
      <c r="M55">
        <v>9</v>
      </c>
    </row>
    <row r="56" spans="1:13" ht="12.75">
      <c r="A56" s="1" t="str">
        <f>INDEX('[1]Data'!B$21:B$220,'[1]Graph'!M56)</f>
        <v>Nigeria</v>
      </c>
      <c r="B56" s="1">
        <f t="shared" si="8"/>
        <v>2.0591797943481174</v>
      </c>
      <c r="C56" s="1">
        <f t="shared" si="9"/>
        <v>549.5724285279401</v>
      </c>
      <c r="D56" s="1">
        <f t="shared" si="10"/>
        <v>567.5462285279401</v>
      </c>
      <c r="E56" s="1">
        <f t="shared" si="11"/>
        <v>205903103.19780964</v>
      </c>
      <c r="F56" s="1">
        <f t="shared" si="6"/>
        <v>148</v>
      </c>
      <c r="G56" s="3">
        <f t="shared" si="7"/>
        <v>549.5724285279401</v>
      </c>
      <c r="H56" s="1">
        <f>INDEX('[1]Data'!F$21:F$220,'[1]Graph'!M56)</f>
        <v>2.0591797943481174</v>
      </c>
      <c r="I56" s="1">
        <f>INDEX('[1]Data'!G$21:G$220,'[1]Graph'!M56)</f>
        <v>35.94760000000001</v>
      </c>
      <c r="J56">
        <f t="shared" si="12"/>
        <v>17.973800000000004</v>
      </c>
      <c r="K56" s="1">
        <f t="shared" si="13"/>
        <v>-0.13453287835160266</v>
      </c>
      <c r="L56">
        <v>3</v>
      </c>
      <c r="M56">
        <v>151</v>
      </c>
    </row>
    <row r="57" spans="1:13" ht="12.75">
      <c r="A57" s="1" t="str">
        <f>INDEX('[1]Data'!B$21:B$220,'[1]Graph'!M57)</f>
        <v>Mexico</v>
      </c>
      <c r="B57" s="1">
        <f t="shared" si="8"/>
        <v>0</v>
      </c>
      <c r="C57" s="1">
        <f t="shared" si="9"/>
        <v>220.37354097069434</v>
      </c>
      <c r="D57" s="1">
        <f t="shared" si="10"/>
        <v>231.52554097069432</v>
      </c>
      <c r="E57" s="1">
        <f t="shared" si="11"/>
        <v>1884.7167195242466</v>
      </c>
      <c r="F57" s="1">
        <f t="shared" si="6"/>
        <v>101</v>
      </c>
      <c r="G57" s="3">
        <f t="shared" si="7"/>
        <v>220.37354097069434</v>
      </c>
      <c r="H57" s="1">
        <f>INDEX('[1]Data'!F$21:F$220,'[1]Graph'!M57)</f>
        <v>0</v>
      </c>
      <c r="I57" s="1">
        <f>INDEX('[1]Data'!G$21:G$220,'[1]Graph'!M57)</f>
        <v>22.303999999999995</v>
      </c>
      <c r="J57">
        <f t="shared" si="12"/>
        <v>11.151999999999997</v>
      </c>
      <c r="K57" s="1">
        <f t="shared" si="13"/>
        <v>0</v>
      </c>
      <c r="L57">
        <v>10</v>
      </c>
      <c r="M57">
        <v>53</v>
      </c>
    </row>
    <row r="58" spans="1:13" ht="12.75">
      <c r="A58" s="1" t="str">
        <f>INDEX('[1]Data'!B$21:B$220,'[1]Graph'!M58)</f>
        <v>Germany</v>
      </c>
      <c r="B58" s="1">
        <f t="shared" si="8"/>
        <v>0</v>
      </c>
      <c r="C58" s="1">
        <f t="shared" si="9"/>
        <v>131.25940763736102</v>
      </c>
      <c r="D58" s="1">
        <f t="shared" si="10"/>
        <v>135.43434097069436</v>
      </c>
      <c r="E58" s="1">
        <f t="shared" si="11"/>
        <v>704.7330693656531</v>
      </c>
      <c r="F58" s="1">
        <f t="shared" si="6"/>
        <v>94</v>
      </c>
      <c r="G58" s="3">
        <f t="shared" si="7"/>
        <v>131.25940763736102</v>
      </c>
      <c r="H58" s="1">
        <f>INDEX('[1]Data'!F$21:F$220,'[1]Graph'!M58)</f>
        <v>0</v>
      </c>
      <c r="I58" s="1">
        <f>INDEX('[1]Data'!G$21:G$220,'[1]Graph'!M58)</f>
        <v>8.349866666666667</v>
      </c>
      <c r="J58">
        <f t="shared" si="12"/>
        <v>4.174933333333334</v>
      </c>
      <c r="K58" s="1">
        <f t="shared" si="13"/>
        <v>0</v>
      </c>
      <c r="L58">
        <v>11</v>
      </c>
      <c r="M58">
        <v>19</v>
      </c>
    </row>
    <row r="59" spans="1:13" ht="12.75">
      <c r="A59" s="1" t="str">
        <f>INDEX('[1]Data'!B$21:B$220,'[1]Graph'!M59)</f>
        <v>Viet Nam</v>
      </c>
      <c r="B59" s="1">
        <f t="shared" si="8"/>
        <v>15.785757545701026</v>
      </c>
      <c r="C59" s="1">
        <f t="shared" si="9"/>
        <v>1209.1705005307151</v>
      </c>
      <c r="D59" s="1">
        <f t="shared" si="10"/>
        <v>1217.6555338640485</v>
      </c>
      <c r="E59" s="1">
        <f t="shared" si="11"/>
        <v>1578501505.6672726</v>
      </c>
      <c r="F59" s="1">
        <f t="shared" si="6"/>
        <v>200</v>
      </c>
      <c r="G59" s="3">
        <f t="shared" si="7"/>
        <v>1209.1705005307151</v>
      </c>
      <c r="H59" s="1">
        <f>INDEX('[1]Data'!F$21:F$220,'[1]Graph'!M59)</f>
        <v>15.785757545701026</v>
      </c>
      <c r="I59" s="1">
        <f>INDEX('[1]Data'!G$21:G$220,'[1]Graph'!M59)</f>
        <v>16.970066666666668</v>
      </c>
      <c r="J59">
        <f t="shared" si="12"/>
        <v>8.485033333333334</v>
      </c>
      <c r="K59" s="1">
        <f t="shared" si="13"/>
        <v>0</v>
      </c>
      <c r="L59">
        <v>5</v>
      </c>
      <c r="M59">
        <v>112</v>
      </c>
    </row>
    <row r="60" spans="1:13" ht="12.75">
      <c r="A60" s="1" t="str">
        <f>INDEX('[1]Data'!B$21:B$220,'[1]Graph'!M60)</f>
        <v>Philippines</v>
      </c>
      <c r="B60" s="1">
        <f t="shared" si="8"/>
        <v>0</v>
      </c>
      <c r="C60" s="1">
        <f t="shared" si="9"/>
        <v>199.63234097069434</v>
      </c>
      <c r="D60" s="1">
        <f t="shared" si="10"/>
        <v>209.22154097069435</v>
      </c>
      <c r="E60" s="1">
        <f t="shared" si="11"/>
        <v>1658.0267186927822</v>
      </c>
      <c r="F60" s="1">
        <f t="shared" si="6"/>
        <v>100</v>
      </c>
      <c r="G60" s="3">
        <f t="shared" si="7"/>
        <v>199.63234097069434</v>
      </c>
      <c r="H60" s="1">
        <f>INDEX('[1]Data'!F$21:F$220,'[1]Graph'!M60)</f>
        <v>0</v>
      </c>
      <c r="I60" s="1">
        <f>INDEX('[1]Data'!G$21:G$220,'[1]Graph'!M60)</f>
        <v>19.178399999999996</v>
      </c>
      <c r="J60">
        <f t="shared" si="12"/>
        <v>9.589199999999998</v>
      </c>
      <c r="K60" s="1">
        <f t="shared" si="13"/>
        <v>0</v>
      </c>
      <c r="L60">
        <v>5</v>
      </c>
      <c r="M60">
        <v>83</v>
      </c>
    </row>
    <row r="61" spans="1:13" ht="12.75">
      <c r="A61" s="1" t="str">
        <f>INDEX('[1]Data'!B$21:B$220,'[1]Graph'!M61)</f>
        <v>Egypt</v>
      </c>
      <c r="B61" s="1">
        <f t="shared" si="8"/>
        <v>1.9999999999999918</v>
      </c>
      <c r="C61" s="1">
        <f t="shared" si="9"/>
        <v>465.9200285279402</v>
      </c>
      <c r="D61" s="1">
        <f t="shared" si="10"/>
        <v>474.1920285279402</v>
      </c>
      <c r="E61" s="1">
        <f t="shared" si="11"/>
        <v>199901478.6765337</v>
      </c>
      <c r="F61" s="1">
        <f t="shared" si="6"/>
        <v>132</v>
      </c>
      <c r="G61" s="3">
        <f t="shared" si="7"/>
        <v>465.9200285279402</v>
      </c>
      <c r="H61" s="1">
        <f>INDEX('[1]Data'!F$21:F$220,'[1]Graph'!M61)</f>
        <v>1.9999999999999918</v>
      </c>
      <c r="I61" s="1">
        <f>INDEX('[1]Data'!G$21:G$220,'[1]Graph'!M61)</f>
        <v>16.544000000000004</v>
      </c>
      <c r="J61">
        <f t="shared" si="12"/>
        <v>8.272000000000002</v>
      </c>
      <c r="K61" s="1">
        <f t="shared" si="13"/>
        <v>-8.659739592076221E-15</v>
      </c>
      <c r="L61">
        <v>3</v>
      </c>
      <c r="M61">
        <v>120</v>
      </c>
    </row>
    <row r="62" spans="1:13" ht="12.75">
      <c r="A62" s="1" t="str">
        <f>INDEX('[1]Data'!B$21:B$220,'[1]Graph'!M62)</f>
        <v>Turkey</v>
      </c>
      <c r="B62" s="1">
        <f t="shared" si="8"/>
        <v>0</v>
      </c>
      <c r="C62" s="1">
        <f t="shared" si="9"/>
        <v>182.84910763736102</v>
      </c>
      <c r="D62" s="1">
        <f t="shared" si="10"/>
        <v>190.04314097069434</v>
      </c>
      <c r="E62" s="1">
        <f t="shared" si="11"/>
        <v>1269.6204391572292</v>
      </c>
      <c r="F62" s="1">
        <f t="shared" si="6"/>
        <v>99</v>
      </c>
      <c r="G62" s="3">
        <f t="shared" si="7"/>
        <v>182.84910763736102</v>
      </c>
      <c r="H62" s="1">
        <f>INDEX('[1]Data'!F$21:F$220,'[1]Graph'!M62)</f>
        <v>0</v>
      </c>
      <c r="I62" s="1">
        <f>INDEX('[1]Data'!G$21:G$220,'[1]Graph'!M62)</f>
        <v>14.388066666666667</v>
      </c>
      <c r="J62">
        <f t="shared" si="12"/>
        <v>7.1940333333333335</v>
      </c>
      <c r="K62" s="1">
        <f t="shared" si="13"/>
        <v>0</v>
      </c>
      <c r="L62">
        <v>9</v>
      </c>
      <c r="M62">
        <v>88</v>
      </c>
    </row>
    <row r="63" spans="1:13" ht="12.75">
      <c r="A63" s="1" t="str">
        <f>INDEX('[1]Data'!B$21:B$220,'[1]Graph'!M63)</f>
        <v>Ethiopia</v>
      </c>
      <c r="B63" s="1">
        <f t="shared" si="8"/>
        <v>3.9999999999999996</v>
      </c>
      <c r="C63" s="1">
        <f t="shared" si="9"/>
        <v>1163.7746495573424</v>
      </c>
      <c r="D63" s="1">
        <f t="shared" si="10"/>
        <v>1174.2856495573424</v>
      </c>
      <c r="E63" s="1">
        <f t="shared" si="11"/>
        <v>400001896.4324282</v>
      </c>
      <c r="F63" s="1">
        <f t="shared" si="6"/>
        <v>190</v>
      </c>
      <c r="G63" s="3">
        <f t="shared" si="7"/>
        <v>1163.7746495573424</v>
      </c>
      <c r="H63" s="1">
        <f>INDEX('[1]Data'!F$21:F$220,'[1]Graph'!M63)</f>
        <v>3.9999999999999996</v>
      </c>
      <c r="I63" s="1">
        <f>INDEX('[1]Data'!G$21:G$220,'[1]Graph'!M63)</f>
        <v>21.022</v>
      </c>
      <c r="J63">
        <f t="shared" si="12"/>
        <v>10.511</v>
      </c>
      <c r="K63" s="1">
        <f t="shared" si="13"/>
        <v>-0.09732603313333987</v>
      </c>
      <c r="L63">
        <v>2</v>
      </c>
      <c r="M63">
        <v>170</v>
      </c>
    </row>
    <row r="64" spans="1:13" ht="12.75">
      <c r="A64" s="1" t="str">
        <f>INDEX('[1]Data'!B$21:B$220,'[1]Graph'!M64)</f>
        <v>Iran (Islamic Republic of)</v>
      </c>
      <c r="B64" s="1">
        <f t="shared" si="8"/>
        <v>3.9916066545122892</v>
      </c>
      <c r="C64" s="1">
        <f t="shared" si="9"/>
        <v>1126.8459828906757</v>
      </c>
      <c r="D64" s="1">
        <f t="shared" si="10"/>
        <v>1134.2461828906758</v>
      </c>
      <c r="E64" s="1">
        <f t="shared" si="11"/>
        <v>399101316.48332745</v>
      </c>
      <c r="F64" s="1">
        <f t="shared" si="6"/>
        <v>185</v>
      </c>
      <c r="G64" s="3">
        <f t="shared" si="7"/>
        <v>1126.8459828906757</v>
      </c>
      <c r="H64" s="1">
        <f>INDEX('[1]Data'!F$21:F$220,'[1]Graph'!M64)</f>
        <v>3.9916066545122892</v>
      </c>
      <c r="I64" s="1">
        <f>INDEX('[1]Data'!G$21:G$220,'[1]Graph'!M64)</f>
        <v>14.8004</v>
      </c>
      <c r="J64">
        <f t="shared" si="12"/>
        <v>7.4002</v>
      </c>
      <c r="K64" s="1">
        <f t="shared" si="13"/>
        <v>-7.549516567451064E-15</v>
      </c>
      <c r="L64">
        <v>6</v>
      </c>
      <c r="M64">
        <v>101</v>
      </c>
    </row>
    <row r="65" spans="1:13" ht="12.75">
      <c r="A65" s="1" t="str">
        <f>INDEX('[1]Data'!B$21:B$220,'[1]Graph'!M65)</f>
        <v>Thailand</v>
      </c>
      <c r="B65" s="1">
        <f t="shared" si="8"/>
        <v>1.9429912916380383</v>
      </c>
      <c r="C65" s="1">
        <f t="shared" si="9"/>
        <v>448.6624285279402</v>
      </c>
      <c r="D65" s="1">
        <f t="shared" si="10"/>
        <v>453.97016186127354</v>
      </c>
      <c r="E65" s="1">
        <f t="shared" si="11"/>
        <v>194200947.79554245</v>
      </c>
      <c r="F65" s="1">
        <f t="shared" si="6"/>
        <v>130</v>
      </c>
      <c r="G65" s="3">
        <f t="shared" si="7"/>
        <v>448.6624285279402</v>
      </c>
      <c r="H65" s="1">
        <f>INDEX('[1]Data'!F$21:F$220,'[1]Graph'!M65)</f>
        <v>1.9429912916380383</v>
      </c>
      <c r="I65" s="1">
        <f>INDEX('[1]Data'!G$21:G$220,'[1]Graph'!M65)</f>
        <v>10.615466666666666</v>
      </c>
      <c r="J65">
        <f t="shared" si="12"/>
        <v>5.307733333333333</v>
      </c>
      <c r="K65" s="1">
        <f t="shared" si="13"/>
        <v>-0.05700870836195304</v>
      </c>
      <c r="L65">
        <v>5</v>
      </c>
      <c r="M65">
        <v>76</v>
      </c>
    </row>
    <row r="66" spans="1:13" ht="12.75">
      <c r="A66" s="1" t="str">
        <f>INDEX('[1]Data'!B$21:B$220,'[1]Graph'!M66)</f>
        <v>France</v>
      </c>
      <c r="B66" s="1">
        <f t="shared" si="8"/>
        <v>0</v>
      </c>
      <c r="C66" s="1">
        <f t="shared" si="9"/>
        <v>116.38654097069437</v>
      </c>
      <c r="D66" s="1">
        <f t="shared" si="10"/>
        <v>120.09414097069437</v>
      </c>
      <c r="E66" s="1">
        <f t="shared" si="11"/>
        <v>624.9735392134236</v>
      </c>
      <c r="F66" s="1">
        <f t="shared" si="6"/>
        <v>92</v>
      </c>
      <c r="G66" s="3">
        <f t="shared" si="7"/>
        <v>116.38654097069437</v>
      </c>
      <c r="H66" s="1">
        <f>INDEX('[1]Data'!F$21:F$220,'[1]Graph'!M66)</f>
        <v>0</v>
      </c>
      <c r="I66" s="1">
        <f>INDEX('[1]Data'!G$21:G$220,'[1]Graph'!M66)</f>
        <v>7.4152000000000005</v>
      </c>
      <c r="J66">
        <f t="shared" si="12"/>
        <v>3.7076000000000002</v>
      </c>
      <c r="K66" s="1">
        <f t="shared" si="13"/>
        <v>0</v>
      </c>
      <c r="L66">
        <v>11</v>
      </c>
      <c r="M66">
        <v>16</v>
      </c>
    </row>
    <row r="67" spans="1:13" ht="12.75">
      <c r="A67" s="1" t="str">
        <f>INDEX('[1]Data'!B$21:B$220,'[1]Graph'!M67)</f>
        <v>United Kingdom</v>
      </c>
      <c r="B67" s="1">
        <f t="shared" si="8"/>
        <v>0</v>
      </c>
      <c r="C67" s="1">
        <f t="shared" si="9"/>
        <v>108.99504097069438</v>
      </c>
      <c r="D67" s="1">
        <f t="shared" si="10"/>
        <v>112.67894097069437</v>
      </c>
      <c r="E67" s="1">
        <f t="shared" si="11"/>
        <v>617.0808126843056</v>
      </c>
      <c r="F67" s="1">
        <f t="shared" si="6"/>
        <v>91</v>
      </c>
      <c r="G67" s="3">
        <f t="shared" si="7"/>
        <v>108.99504097069438</v>
      </c>
      <c r="H67" s="1">
        <f>INDEX('[1]Data'!F$21:F$220,'[1]Graph'!M67)</f>
        <v>0</v>
      </c>
      <c r="I67" s="1">
        <f>INDEX('[1]Data'!G$21:G$220,'[1]Graph'!M67)</f>
        <v>7.367800000000001</v>
      </c>
      <c r="J67">
        <f t="shared" si="12"/>
        <v>3.6839000000000004</v>
      </c>
      <c r="K67" s="1">
        <f t="shared" si="13"/>
        <v>0</v>
      </c>
      <c r="L67">
        <v>11</v>
      </c>
      <c r="M67">
        <v>12</v>
      </c>
    </row>
    <row r="68" spans="1:13" ht="12.75">
      <c r="A68" s="1" t="str">
        <f>INDEX('[1]Data'!B$21:B$220,'[1]Graph'!M68)</f>
        <v>Italy</v>
      </c>
      <c r="B68" s="1">
        <f t="shared" si="8"/>
        <v>2.999999999999992</v>
      </c>
      <c r="C68" s="1">
        <f t="shared" si="9"/>
        <v>843.7632125946019</v>
      </c>
      <c r="D68" s="1">
        <f t="shared" si="10"/>
        <v>846.4657125946019</v>
      </c>
      <c r="E68" s="1">
        <f t="shared" si="11"/>
        <v>299900464.88579935</v>
      </c>
      <c r="F68" s="1">
        <f t="shared" si="6"/>
        <v>164</v>
      </c>
      <c r="G68" s="3">
        <f t="shared" si="7"/>
        <v>843.7632125946019</v>
      </c>
      <c r="H68" s="1">
        <f>INDEX('[1]Data'!F$21:F$220,'[1]Graph'!M68)</f>
        <v>2.999999999999992</v>
      </c>
      <c r="I68" s="1">
        <f>INDEX('[1]Data'!G$21:G$220,'[1]Graph'!M68)</f>
        <v>5.405</v>
      </c>
      <c r="J68">
        <f t="shared" si="12"/>
        <v>2.7025</v>
      </c>
      <c r="K68" s="1">
        <f t="shared" si="13"/>
        <v>-2.398081733190338E-14</v>
      </c>
      <c r="L68">
        <v>11</v>
      </c>
      <c r="M68">
        <v>21</v>
      </c>
    </row>
    <row r="69" spans="1:13" ht="12.75">
      <c r="A69" s="1" t="str">
        <f>INDEX('[1]Data'!B$21:B$220,'[1]Graph'!M69)</f>
        <v>Democratic Rep Congo</v>
      </c>
      <c r="B69" s="1">
        <f t="shared" si="8"/>
        <v>2.9999999999999996</v>
      </c>
      <c r="C69" s="1">
        <f t="shared" si="9"/>
        <v>869.5683792612687</v>
      </c>
      <c r="D69" s="1">
        <f t="shared" si="10"/>
        <v>877.5555792612687</v>
      </c>
      <c r="E69" s="1">
        <f t="shared" si="11"/>
        <v>300001479.89811534</v>
      </c>
      <c r="F69" s="1">
        <f t="shared" si="6"/>
        <v>171</v>
      </c>
      <c r="G69" s="3">
        <f t="shared" si="7"/>
        <v>869.5683792612687</v>
      </c>
      <c r="H69" s="1">
        <f>INDEX('[1]Data'!F$21:F$220,'[1]Graph'!M69)</f>
        <v>2.9999999999999996</v>
      </c>
      <c r="I69" s="1">
        <f>INDEX('[1]Data'!G$21:G$220,'[1]Graph'!M69)</f>
        <v>15.9744</v>
      </c>
      <c r="J69">
        <f t="shared" si="12"/>
        <v>7.9872</v>
      </c>
      <c r="K69" s="1">
        <f t="shared" si="13"/>
        <v>-0.030448494421750905</v>
      </c>
      <c r="L69">
        <v>1</v>
      </c>
      <c r="M69">
        <v>168</v>
      </c>
    </row>
    <row r="70" spans="1:13" ht="12.75">
      <c r="A70" s="1" t="str">
        <f>INDEX('[1]Data'!B$21:B$220,'[1]Graph'!M70)</f>
        <v>Myanmar</v>
      </c>
      <c r="B70" s="1">
        <f t="shared" si="8"/>
        <v>0.9999999999999991</v>
      </c>
      <c r="C70" s="1">
        <f t="shared" si="9"/>
        <v>362.1519787184164</v>
      </c>
      <c r="D70" s="1">
        <f t="shared" si="10"/>
        <v>367.4168787184164</v>
      </c>
      <c r="E70" s="1">
        <f t="shared" si="11"/>
        <v>99900996.7601647</v>
      </c>
      <c r="F70" s="1">
        <f t="shared" si="6"/>
        <v>117</v>
      </c>
      <c r="G70" s="3">
        <f t="shared" si="7"/>
        <v>362.1519787184164</v>
      </c>
      <c r="H70" s="1">
        <f>INDEX('[1]Data'!F$21:F$220,'[1]Graph'!M70)</f>
        <v>0.9999999999999991</v>
      </c>
      <c r="I70" s="1">
        <f>INDEX('[1]Data'!G$21:G$220,'[1]Graph'!M70)</f>
        <v>10.529799999999998</v>
      </c>
      <c r="J70">
        <f t="shared" si="12"/>
        <v>5.264899999999999</v>
      </c>
      <c r="K70" s="1">
        <f t="shared" si="13"/>
        <v>1.3322676295501878E-15</v>
      </c>
      <c r="L70">
        <v>5</v>
      </c>
      <c r="M70">
        <v>132</v>
      </c>
    </row>
    <row r="71" spans="1:13" ht="12.75">
      <c r="A71" s="1" t="str">
        <f>INDEX('[1]Data'!B$21:B$220,'[1]Graph'!M71)</f>
        <v>Ukraine</v>
      </c>
      <c r="B71" s="1">
        <f t="shared" si="8"/>
        <v>0</v>
      </c>
      <c r="C71" s="1">
        <f t="shared" si="9"/>
        <v>78.72190763736104</v>
      </c>
      <c r="D71" s="1">
        <f t="shared" si="10"/>
        <v>81.41140763736104</v>
      </c>
      <c r="E71" s="1">
        <f t="shared" si="11"/>
        <v>511.75054852586646</v>
      </c>
      <c r="F71" s="1">
        <f t="shared" si="6"/>
        <v>86</v>
      </c>
      <c r="G71" s="3">
        <f t="shared" si="7"/>
        <v>78.72190763736104</v>
      </c>
      <c r="H71" s="1">
        <f>INDEX('[1]Data'!F$21:F$220,'[1]Graph'!M71)</f>
        <v>0</v>
      </c>
      <c r="I71" s="1">
        <f>INDEX('[1]Data'!G$21:G$220,'[1]Graph'!M71)</f>
        <v>5.379</v>
      </c>
      <c r="J71">
        <f t="shared" si="12"/>
        <v>2.6895</v>
      </c>
      <c r="K71" s="1">
        <f t="shared" si="13"/>
        <v>0</v>
      </c>
      <c r="L71">
        <v>9</v>
      </c>
      <c r="M71">
        <v>70</v>
      </c>
    </row>
    <row r="72" spans="1:13" ht="12.75">
      <c r="A72" s="1" t="str">
        <f>INDEX('[1]Data'!B$21:B$220,'[1]Graph'!M72)</f>
        <v>Republic of Korea</v>
      </c>
      <c r="B72" s="1">
        <f t="shared" si="8"/>
        <v>0</v>
      </c>
      <c r="C72" s="1">
        <f t="shared" si="9"/>
        <v>90.16280763736104</v>
      </c>
      <c r="D72" s="1">
        <f t="shared" si="10"/>
        <v>93.37020763736103</v>
      </c>
      <c r="E72" s="1">
        <f t="shared" si="11"/>
        <v>554.8156569406448</v>
      </c>
      <c r="F72" s="1">
        <f t="shared" si="6"/>
        <v>88</v>
      </c>
      <c r="G72" s="3">
        <f t="shared" si="7"/>
        <v>90.16280763736104</v>
      </c>
      <c r="H72" s="1">
        <f>INDEX('[1]Data'!F$21:F$220,'[1]Graph'!M72)</f>
        <v>0</v>
      </c>
      <c r="I72" s="1">
        <f>INDEX('[1]Data'!G$21:G$220,'[1]Graph'!M72)</f>
        <v>6.4148</v>
      </c>
      <c r="J72">
        <f t="shared" si="12"/>
        <v>3.2074</v>
      </c>
      <c r="K72" s="1">
        <f t="shared" si="13"/>
        <v>0</v>
      </c>
      <c r="L72">
        <v>7</v>
      </c>
      <c r="M72">
        <v>28</v>
      </c>
    </row>
    <row r="73" spans="1:13" ht="12.75">
      <c r="A73" s="1" t="str">
        <f>INDEX('[1]Data'!B$21:B$220,'[1]Graph'!M73)</f>
        <v>South Africa</v>
      </c>
      <c r="B73" s="1">
        <f t="shared" si="8"/>
        <v>0</v>
      </c>
      <c r="C73" s="1">
        <f t="shared" si="9"/>
        <v>158.542207637361</v>
      </c>
      <c r="D73" s="1">
        <f t="shared" si="10"/>
        <v>163.50007430402766</v>
      </c>
      <c r="E73" s="1">
        <f t="shared" si="11"/>
        <v>933.329919880316</v>
      </c>
      <c r="F73" s="1">
        <f t="shared" si="6"/>
        <v>97</v>
      </c>
      <c r="G73" s="3">
        <f t="shared" si="7"/>
        <v>158.542207637361</v>
      </c>
      <c r="H73" s="1">
        <f>INDEX('[1]Data'!F$21:F$220,'[1]Graph'!M73)</f>
        <v>0</v>
      </c>
      <c r="I73" s="1">
        <f>INDEX('[1]Data'!G$21:G$220,'[1]Graph'!M73)</f>
        <v>9.915733333333336</v>
      </c>
      <c r="J73">
        <f t="shared" si="12"/>
        <v>4.957866666666668</v>
      </c>
      <c r="K73" s="1">
        <f t="shared" si="13"/>
        <v>0</v>
      </c>
      <c r="L73">
        <v>2</v>
      </c>
      <c r="M73">
        <v>119</v>
      </c>
    </row>
    <row r="74" spans="1:13" ht="12.75">
      <c r="A74" s="1" t="str">
        <f>INDEX('[1]Data'!B$21:B$220,'[1]Graph'!M74)</f>
        <v>Colombia</v>
      </c>
      <c r="B74" s="1">
        <f t="shared" si="8"/>
        <v>0</v>
      </c>
      <c r="C74" s="1">
        <f t="shared" si="9"/>
        <v>140.08884097069435</v>
      </c>
      <c r="D74" s="1">
        <f t="shared" si="10"/>
        <v>144.74334097069436</v>
      </c>
      <c r="E74" s="1">
        <f t="shared" si="11"/>
        <v>837.5019253071745</v>
      </c>
      <c r="F74" s="1">
        <f t="shared" si="6"/>
        <v>95</v>
      </c>
      <c r="G74" s="3">
        <f t="shared" si="7"/>
        <v>140.08884097069435</v>
      </c>
      <c r="H74" s="1">
        <f>INDEX('[1]Data'!F$21:F$220,'[1]Graph'!M74)</f>
        <v>0</v>
      </c>
      <c r="I74" s="1">
        <f>INDEX('[1]Data'!G$21:G$220,'[1]Graph'!M74)</f>
        <v>9.309000000000001</v>
      </c>
      <c r="J74">
        <f t="shared" si="12"/>
        <v>4.6545000000000005</v>
      </c>
      <c r="K74" s="1">
        <f t="shared" si="13"/>
        <v>0</v>
      </c>
      <c r="L74">
        <v>8</v>
      </c>
      <c r="M74">
        <v>73</v>
      </c>
    </row>
    <row r="75" spans="1:13" ht="12.75">
      <c r="A75" s="1" t="str">
        <f>INDEX('[1]Data'!B$21:B$220,'[1]Graph'!M75)</f>
        <v>Spain</v>
      </c>
      <c r="B75" s="1">
        <f t="shared" si="8"/>
        <v>0</v>
      </c>
      <c r="C75" s="1">
        <f t="shared" si="9"/>
        <v>64.15980763736103</v>
      </c>
      <c r="D75" s="1">
        <f t="shared" si="10"/>
        <v>66.11414097069436</v>
      </c>
      <c r="E75" s="1">
        <f t="shared" si="11"/>
        <v>340.9993760930973</v>
      </c>
      <c r="F75" s="1">
        <f t="shared" si="6"/>
        <v>83</v>
      </c>
      <c r="G75" s="3">
        <f t="shared" si="7"/>
        <v>64.15980763736103</v>
      </c>
      <c r="H75" s="1">
        <f>INDEX('[1]Data'!F$21:F$220,'[1]Graph'!M75)</f>
        <v>0</v>
      </c>
      <c r="I75" s="1">
        <f>INDEX('[1]Data'!G$21:G$220,'[1]Graph'!M75)</f>
        <v>3.908666666666667</v>
      </c>
      <c r="J75">
        <f t="shared" si="12"/>
        <v>1.9543333333333335</v>
      </c>
      <c r="K75" s="1">
        <f t="shared" si="13"/>
        <v>0</v>
      </c>
      <c r="L75">
        <v>11</v>
      </c>
      <c r="M75">
        <v>20</v>
      </c>
    </row>
    <row r="76" spans="1:13" ht="12.75">
      <c r="A76" s="1" t="str">
        <f>INDEX('[1]Data'!B$21:B$220,'[1]Graph'!M76)</f>
        <v>Poland</v>
      </c>
      <c r="B76" s="1">
        <f t="shared" si="8"/>
        <v>0</v>
      </c>
      <c r="C76" s="1">
        <f t="shared" si="9"/>
        <v>68.4172743040277</v>
      </c>
      <c r="D76" s="1">
        <f t="shared" si="10"/>
        <v>70.72040763736103</v>
      </c>
      <c r="E76" s="1">
        <f t="shared" si="11"/>
        <v>415.2897985975859</v>
      </c>
      <c r="F76" s="1">
        <f t="shared" si="6"/>
        <v>84</v>
      </c>
      <c r="G76" s="3">
        <f t="shared" si="7"/>
        <v>68.4172743040277</v>
      </c>
      <c r="H76" s="1">
        <f>INDEX('[1]Data'!F$21:F$220,'[1]Graph'!M76)</f>
        <v>0</v>
      </c>
      <c r="I76" s="1">
        <f>INDEX('[1]Data'!G$21:G$220,'[1]Graph'!M76)</f>
        <v>4.6062666666666665</v>
      </c>
      <c r="J76">
        <f t="shared" si="12"/>
        <v>2.3031333333333333</v>
      </c>
      <c r="K76" s="1">
        <f t="shared" si="13"/>
        <v>0</v>
      </c>
      <c r="L76">
        <v>9</v>
      </c>
      <c r="M76">
        <v>37</v>
      </c>
    </row>
    <row r="77" spans="1:13" ht="12.75">
      <c r="A77" s="1" t="str">
        <f>INDEX('[1]Data'!B$21:B$220,'[1]Graph'!M77)</f>
        <v>Argentina</v>
      </c>
      <c r="B77" s="1">
        <f t="shared" si="8"/>
        <v>0</v>
      </c>
      <c r="C77" s="1">
        <f t="shared" si="9"/>
        <v>101.85314097069437</v>
      </c>
      <c r="D77" s="1">
        <f t="shared" si="10"/>
        <v>105.31114097069437</v>
      </c>
      <c r="E77" s="1">
        <f t="shared" si="11"/>
        <v>601.9767231092941</v>
      </c>
      <c r="F77" s="1">
        <f t="shared" si="6"/>
        <v>90</v>
      </c>
      <c r="G77" s="3">
        <f t="shared" si="7"/>
        <v>101.85314097069437</v>
      </c>
      <c r="H77" s="1">
        <f>INDEX('[1]Data'!F$21:F$220,'[1]Graph'!M77)</f>
        <v>0</v>
      </c>
      <c r="I77" s="1">
        <f>INDEX('[1]Data'!G$21:G$220,'[1]Graph'!M77)</f>
        <v>6.916</v>
      </c>
      <c r="J77">
        <f t="shared" si="12"/>
        <v>3.458</v>
      </c>
      <c r="K77" s="1">
        <f t="shared" si="13"/>
        <v>0</v>
      </c>
      <c r="L77">
        <v>8</v>
      </c>
      <c r="M77">
        <v>34</v>
      </c>
    </row>
    <row r="78" spans="1:13" ht="12.75">
      <c r="A78" s="1" t="str">
        <f>INDEX('[1]Data'!B$21:B$220,'[1]Graph'!M78)</f>
        <v>United Republic Tanzania</v>
      </c>
      <c r="B78" s="1">
        <f t="shared" si="8"/>
        <v>1.182636069223698</v>
      </c>
      <c r="C78" s="1">
        <f t="shared" si="9"/>
        <v>434.35111205174974</v>
      </c>
      <c r="D78" s="1">
        <f t="shared" si="10"/>
        <v>439.8324120517497</v>
      </c>
      <c r="E78" s="1">
        <f t="shared" si="11"/>
        <v>118201062.30387865</v>
      </c>
      <c r="F78" s="1">
        <f t="shared" si="6"/>
        <v>125</v>
      </c>
      <c r="G78" s="3">
        <f t="shared" si="7"/>
        <v>434.35111205174974</v>
      </c>
      <c r="H78" s="1">
        <f>INDEX('[1]Data'!F$21:F$220,'[1]Graph'!M78)</f>
        <v>1.182636069223698</v>
      </c>
      <c r="I78" s="1">
        <f>INDEX('[1]Data'!G$21:G$220,'[1]Graph'!M78)</f>
        <v>10.962599999999998</v>
      </c>
      <c r="J78">
        <f t="shared" si="12"/>
        <v>5.481299999999999</v>
      </c>
      <c r="K78" s="1">
        <f t="shared" si="13"/>
        <v>-0.5458458204669387</v>
      </c>
      <c r="L78">
        <v>2</v>
      </c>
      <c r="M78">
        <v>162</v>
      </c>
    </row>
    <row r="79" spans="1:13" ht="12.75">
      <c r="A79" s="1" t="str">
        <f>INDEX('[1]Data'!B$21:B$220,'[1]Graph'!M79)</f>
        <v>Sudan</v>
      </c>
      <c r="B79" s="1">
        <f t="shared" si="8"/>
        <v>2.0591797943481116</v>
      </c>
      <c r="C79" s="1">
        <f t="shared" si="9"/>
        <v>527.2448618612734</v>
      </c>
      <c r="D79" s="1">
        <f t="shared" si="10"/>
        <v>531.59862852794</v>
      </c>
      <c r="E79" s="1">
        <f t="shared" si="11"/>
        <v>205900854.1064559</v>
      </c>
      <c r="F79" s="1">
        <f t="shared" si="6"/>
        <v>147</v>
      </c>
      <c r="G79" s="3">
        <f t="shared" si="7"/>
        <v>527.2448618612734</v>
      </c>
      <c r="H79" s="1">
        <f>INDEX('[1]Data'!F$21:F$220,'[1]Graph'!M79)</f>
        <v>2.0591797943481116</v>
      </c>
      <c r="I79" s="1">
        <f>INDEX('[1]Data'!G$21:G$220,'[1]Graph'!M79)</f>
        <v>8.707533333333334</v>
      </c>
      <c r="J79">
        <f t="shared" si="12"/>
        <v>4.353766666666667</v>
      </c>
      <c r="K79" s="1">
        <f t="shared" si="13"/>
        <v>-5.773159728050814E-15</v>
      </c>
      <c r="L79">
        <v>3</v>
      </c>
      <c r="M79">
        <v>139</v>
      </c>
    </row>
    <row r="80" spans="1:13" ht="12.75">
      <c r="A80" s="1" t="str">
        <f>INDEX('[1]Data'!B$21:B$220,'[1]Graph'!M80)</f>
        <v>Kenya</v>
      </c>
      <c r="B80" s="1">
        <f t="shared" si="8"/>
        <v>0</v>
      </c>
      <c r="C80" s="1">
        <f t="shared" si="9"/>
        <v>149.16384097069434</v>
      </c>
      <c r="D80" s="1">
        <f t="shared" si="10"/>
        <v>153.58434097069434</v>
      </c>
      <c r="E80" s="1">
        <f t="shared" si="11"/>
        <v>874.067410209553</v>
      </c>
      <c r="F80" s="1">
        <f t="shared" si="6"/>
        <v>96</v>
      </c>
      <c r="G80" s="3">
        <f t="shared" si="7"/>
        <v>149.16384097069434</v>
      </c>
      <c r="H80" s="1">
        <f>INDEX('[1]Data'!F$21:F$220,'[1]Graph'!M80)</f>
        <v>0</v>
      </c>
      <c r="I80" s="1">
        <f>INDEX('[1]Data'!G$21:G$220,'[1]Graph'!M80)</f>
        <v>8.841000000000001</v>
      </c>
      <c r="J80">
        <f t="shared" si="12"/>
        <v>4.4205000000000005</v>
      </c>
      <c r="K80" s="1">
        <f t="shared" si="13"/>
        <v>0</v>
      </c>
      <c r="L80">
        <v>2</v>
      </c>
      <c r="M80">
        <v>148</v>
      </c>
    </row>
    <row r="81" spans="1:13" ht="12.75">
      <c r="A81" s="1" t="str">
        <f>INDEX('[1]Data'!B$21:B$220,'[1]Graph'!M81)</f>
        <v>Algeria</v>
      </c>
      <c r="B81" s="1">
        <f t="shared" si="8"/>
        <v>0</v>
      </c>
      <c r="C81" s="1">
        <f t="shared" si="9"/>
        <v>123.58930763736103</v>
      </c>
      <c r="D81" s="1">
        <f t="shared" si="10"/>
        <v>127.0844743040277</v>
      </c>
      <c r="E81" s="1">
        <f t="shared" si="11"/>
        <v>682.0813505072781</v>
      </c>
      <c r="F81" s="1">
        <f t="shared" si="6"/>
        <v>93</v>
      </c>
      <c r="G81" s="3">
        <f t="shared" si="7"/>
        <v>123.58930763736103</v>
      </c>
      <c r="H81" s="1">
        <f>INDEX('[1]Data'!F$21:F$220,'[1]Graph'!M81)</f>
        <v>0</v>
      </c>
      <c r="I81" s="1">
        <f>INDEX('[1]Data'!G$21:G$220,'[1]Graph'!M81)</f>
        <v>6.990333333333334</v>
      </c>
      <c r="J81">
        <f t="shared" si="12"/>
        <v>3.495166666666667</v>
      </c>
      <c r="K81" s="1">
        <f t="shared" si="13"/>
        <v>0</v>
      </c>
      <c r="L81">
        <v>3</v>
      </c>
      <c r="M81">
        <v>108</v>
      </c>
    </row>
    <row r="82" spans="1:13" ht="12.75">
      <c r="A82" s="1" t="str">
        <f>INDEX('[1]Data'!B$21:B$220,'[1]Graph'!M82)</f>
        <v>Canada</v>
      </c>
      <c r="B82" s="1">
        <f t="shared" si="8"/>
        <v>0</v>
      </c>
      <c r="C82" s="1">
        <f t="shared" si="9"/>
        <v>55.32374097069435</v>
      </c>
      <c r="D82" s="1">
        <f t="shared" si="10"/>
        <v>57.243474304027686</v>
      </c>
      <c r="E82" s="1">
        <f t="shared" si="11"/>
        <v>319.3163238607139</v>
      </c>
      <c r="F82" s="1">
        <f t="shared" si="6"/>
        <v>80</v>
      </c>
      <c r="G82" s="3">
        <f t="shared" si="7"/>
        <v>55.32374097069435</v>
      </c>
      <c r="H82" s="1">
        <f>INDEX('[1]Data'!F$21:F$220,'[1]Graph'!M82)</f>
        <v>0</v>
      </c>
      <c r="I82" s="1">
        <f>INDEX('[1]Data'!G$21:G$220,'[1]Graph'!M82)</f>
        <v>3.8394666666666666</v>
      </c>
      <c r="J82">
        <f t="shared" si="12"/>
        <v>1.9197333333333333</v>
      </c>
      <c r="K82" s="1">
        <f t="shared" si="13"/>
        <v>0</v>
      </c>
      <c r="L82">
        <v>10</v>
      </c>
      <c r="M82">
        <v>4</v>
      </c>
    </row>
    <row r="83" spans="1:13" ht="12.75">
      <c r="A83" s="1" t="str">
        <f>INDEX('[1]Data'!B$21:B$220,'[1]Graph'!M83)</f>
        <v>Morocco</v>
      </c>
      <c r="B83" s="1">
        <f t="shared" si="8"/>
        <v>2.9999999999999987</v>
      </c>
      <c r="C83" s="1">
        <f t="shared" si="9"/>
        <v>858.3905792612686</v>
      </c>
      <c r="D83" s="1">
        <f t="shared" si="10"/>
        <v>861.5811792612686</v>
      </c>
      <c r="E83" s="1">
        <f t="shared" si="11"/>
        <v>300000649.0562558</v>
      </c>
      <c r="F83" s="1">
        <f t="shared" si="6"/>
        <v>170</v>
      </c>
      <c r="G83" s="3">
        <f t="shared" si="7"/>
        <v>858.3905792612686</v>
      </c>
      <c r="H83" s="1">
        <f>INDEX('[1]Data'!F$21:F$220,'[1]Graph'!M83)</f>
        <v>2.9999999999999987</v>
      </c>
      <c r="I83" s="1">
        <f>INDEX('[1]Data'!G$21:G$220,'[1]Graph'!M83)</f>
        <v>6.3812000000000015</v>
      </c>
      <c r="J83">
        <f t="shared" si="12"/>
        <v>3.1906000000000008</v>
      </c>
      <c r="K83" s="1">
        <f t="shared" si="13"/>
        <v>-8.881784197001252E-16</v>
      </c>
      <c r="L83">
        <v>3</v>
      </c>
      <c r="M83">
        <v>125</v>
      </c>
    </row>
    <row r="84" spans="1:13" ht="12.75">
      <c r="A84" s="1" t="str">
        <f>INDEX('[1]Data'!B$21:B$220,'[1]Graph'!M84)</f>
        <v>Peru</v>
      </c>
      <c r="B84" s="1">
        <f t="shared" si="8"/>
        <v>0.9999999999999941</v>
      </c>
      <c r="C84" s="1">
        <f t="shared" si="9"/>
        <v>353.8854787184164</v>
      </c>
      <c r="D84" s="1">
        <f t="shared" si="10"/>
        <v>356.8870787184164</v>
      </c>
      <c r="E84" s="1">
        <f t="shared" si="11"/>
        <v>99900578.01299366</v>
      </c>
      <c r="F84" s="1">
        <f t="shared" si="6"/>
        <v>116</v>
      </c>
      <c r="G84" s="3">
        <f t="shared" si="7"/>
        <v>353.8854787184164</v>
      </c>
      <c r="H84" s="1">
        <f>INDEX('[1]Data'!F$21:F$220,'[1]Graph'!M84)</f>
        <v>0.9999999999999941</v>
      </c>
      <c r="I84" s="1">
        <f>INDEX('[1]Data'!G$21:G$220,'[1]Graph'!M84)</f>
        <v>6.0032</v>
      </c>
      <c r="J84">
        <f t="shared" si="12"/>
        <v>3.0016</v>
      </c>
      <c r="K84" s="1">
        <f t="shared" si="13"/>
        <v>-4.9960036108132044E-15</v>
      </c>
      <c r="L84">
        <v>8</v>
      </c>
      <c r="M84">
        <v>85</v>
      </c>
    </row>
    <row r="85" spans="1:13" ht="12.75">
      <c r="A85" s="1" t="str">
        <f>INDEX('[1]Data'!B$21:B$220,'[1]Graph'!M85)</f>
        <v>Uzbekistan</v>
      </c>
      <c r="B85" s="1">
        <f t="shared" si="8"/>
        <v>3.9916066545122857</v>
      </c>
      <c r="C85" s="1">
        <f t="shared" si="9"/>
        <v>1116.4902828906756</v>
      </c>
      <c r="D85" s="1">
        <f t="shared" si="10"/>
        <v>1119.4457828906757</v>
      </c>
      <c r="E85" s="1">
        <f t="shared" si="11"/>
        <v>399100592.44106567</v>
      </c>
      <c r="F85" s="1">
        <f t="shared" si="6"/>
        <v>184</v>
      </c>
      <c r="G85" s="3">
        <f t="shared" si="7"/>
        <v>1116.4902828906756</v>
      </c>
      <c r="H85" s="1">
        <f>INDEX('[1]Data'!F$21:F$220,'[1]Graph'!M85)</f>
        <v>3.9916066545122857</v>
      </c>
      <c r="I85" s="1">
        <f>INDEX('[1]Data'!G$21:G$220,'[1]Graph'!M85)</f>
        <v>5.911</v>
      </c>
      <c r="J85">
        <f t="shared" si="12"/>
        <v>2.9555</v>
      </c>
      <c r="K85" s="1">
        <f t="shared" si="13"/>
        <v>-3.552713678800501E-15</v>
      </c>
      <c r="L85">
        <v>6</v>
      </c>
      <c r="M85">
        <v>107</v>
      </c>
    </row>
    <row r="86" spans="1:13" ht="12.75">
      <c r="A86" s="1" t="str">
        <f>INDEX('[1]Data'!B$21:B$220,'[1]Graph'!M86)</f>
        <v>Venezuela</v>
      </c>
      <c r="B86" s="1">
        <f t="shared" si="8"/>
        <v>0</v>
      </c>
      <c r="C86" s="1">
        <f t="shared" si="9"/>
        <v>84.18340763736104</v>
      </c>
      <c r="D86" s="1">
        <f t="shared" si="10"/>
        <v>86.95540763736105</v>
      </c>
      <c r="E86" s="1">
        <f t="shared" si="11"/>
        <v>523.3011788487458</v>
      </c>
      <c r="F86" s="1">
        <f t="shared" si="6"/>
        <v>87</v>
      </c>
      <c r="G86" s="3">
        <f t="shared" si="7"/>
        <v>84.18340763736104</v>
      </c>
      <c r="H86" s="1">
        <f>INDEX('[1]Data'!F$21:F$220,'[1]Graph'!M86)</f>
        <v>0</v>
      </c>
      <c r="I86" s="1">
        <f>INDEX('[1]Data'!G$21:G$220,'[1]Graph'!M86)</f>
        <v>5.5440000000000005</v>
      </c>
      <c r="J86">
        <f t="shared" si="12"/>
        <v>2.7720000000000002</v>
      </c>
      <c r="K86" s="1">
        <f t="shared" si="13"/>
        <v>0</v>
      </c>
      <c r="L86">
        <v>8</v>
      </c>
      <c r="M86">
        <v>68</v>
      </c>
    </row>
    <row r="87" spans="1:13" ht="12.75">
      <c r="A87" s="1" t="str">
        <f>INDEX('[1]Data'!B$21:B$220,'[1]Graph'!M87)</f>
        <v>Uganda</v>
      </c>
      <c r="B87" s="1">
        <f t="shared" si="8"/>
        <v>1.0000000000000042</v>
      </c>
      <c r="C87" s="1">
        <f t="shared" si="9"/>
        <v>424.49741205174973</v>
      </c>
      <c r="D87" s="1">
        <f t="shared" si="10"/>
        <v>428.67241205174975</v>
      </c>
      <c r="E87" s="1">
        <f t="shared" si="11"/>
        <v>100000831.74401937</v>
      </c>
      <c r="F87" s="1">
        <f t="shared" si="6"/>
        <v>123</v>
      </c>
      <c r="G87" s="3">
        <f t="shared" si="7"/>
        <v>424.49741205174973</v>
      </c>
      <c r="H87" s="1">
        <f>INDEX('[1]Data'!F$21:F$220,'[1]Graph'!M87)</f>
        <v>1.0000000000000042</v>
      </c>
      <c r="I87" s="1">
        <f>INDEX('[1]Data'!G$21:G$220,'[1]Graph'!M87)</f>
        <v>8.35</v>
      </c>
      <c r="J87">
        <f t="shared" si="12"/>
        <v>4.175</v>
      </c>
      <c r="K87" s="1">
        <f t="shared" si="13"/>
        <v>-0.1826360692236897</v>
      </c>
      <c r="L87">
        <v>2</v>
      </c>
      <c r="M87">
        <v>146</v>
      </c>
    </row>
    <row r="88" spans="1:13" ht="12.75">
      <c r="A88" s="1" t="str">
        <f>INDEX('[1]Data'!B$21:B$220,'[1]Graph'!M88)</f>
        <v>Nepal</v>
      </c>
      <c r="B88" s="1">
        <f t="shared" si="8"/>
        <v>2.344230314598383</v>
      </c>
      <c r="C88" s="1">
        <f t="shared" si="9"/>
        <v>582.3927125946018</v>
      </c>
      <c r="D88" s="1">
        <f t="shared" si="10"/>
        <v>585.6891125946017</v>
      </c>
      <c r="E88" s="1">
        <f t="shared" si="11"/>
        <v>234400681.43391266</v>
      </c>
      <c r="F88" s="1">
        <f t="shared" si="6"/>
        <v>155</v>
      </c>
      <c r="G88" s="3">
        <f t="shared" si="7"/>
        <v>582.3927125946018</v>
      </c>
      <c r="H88" s="1">
        <f>INDEX('[1]Data'!F$21:F$220,'[1]Graph'!M88)</f>
        <v>2.344230314598383</v>
      </c>
      <c r="I88" s="1">
        <f>INDEX('[1]Data'!G$21:G$220,'[1]Graph'!M88)</f>
        <v>6.5928</v>
      </c>
      <c r="J88">
        <f t="shared" si="12"/>
        <v>3.2964</v>
      </c>
      <c r="K88" s="1">
        <f t="shared" si="13"/>
        <v>3.552713678800501E-15</v>
      </c>
      <c r="L88">
        <v>4</v>
      </c>
      <c r="M88">
        <v>140</v>
      </c>
    </row>
    <row r="89" spans="1:13" ht="12.75">
      <c r="A89" s="1" t="str">
        <f>INDEX('[1]Data'!B$21:B$220,'[1]Graph'!M89)</f>
        <v>Iraq</v>
      </c>
      <c r="B89" s="1">
        <f t="shared" si="8"/>
        <v>4.097326033133339</v>
      </c>
      <c r="C89" s="1">
        <f t="shared" si="9"/>
        <v>1180.7475194139636</v>
      </c>
      <c r="D89" s="1">
        <f t="shared" si="10"/>
        <v>1182.998200530715</v>
      </c>
      <c r="E89" s="1">
        <f t="shared" si="11"/>
        <v>409700553.6745186</v>
      </c>
      <c r="F89" s="1">
        <f t="shared" si="6"/>
        <v>192</v>
      </c>
      <c r="G89" s="3">
        <f t="shared" si="7"/>
        <v>1180.7475194139636</v>
      </c>
      <c r="H89" s="1">
        <f>INDEX('[1]Data'!F$21:F$220,'[1]Graph'!M89)</f>
        <v>4.097326033133339</v>
      </c>
      <c r="I89" s="1">
        <f>INDEX('[1]Data'!G$21:G$220,'[1]Graph'!M89)</f>
        <v>4.501362233502539</v>
      </c>
      <c r="J89">
        <f t="shared" si="12"/>
        <v>2.2506811167512697</v>
      </c>
      <c r="K89" s="1">
        <f t="shared" si="13"/>
        <v>-0.9026739668666606</v>
      </c>
      <c r="L89">
        <v>6</v>
      </c>
      <c r="M89">
        <v>184</v>
      </c>
    </row>
    <row r="90" spans="1:13" ht="12.75">
      <c r="A90" s="1" t="str">
        <f>INDEX('[1]Data'!B$21:B$220,'[1]Graph'!M90)</f>
        <v>Malaysia</v>
      </c>
      <c r="B90" s="1">
        <f t="shared" si="8"/>
        <v>0</v>
      </c>
      <c r="C90" s="1">
        <f t="shared" si="9"/>
        <v>73.37640763736104</v>
      </c>
      <c r="D90" s="1">
        <f t="shared" si="10"/>
        <v>76.03240763736105</v>
      </c>
      <c r="E90" s="1">
        <f t="shared" si="11"/>
        <v>495.24817136445495</v>
      </c>
      <c r="F90" s="1">
        <f t="shared" si="6"/>
        <v>85</v>
      </c>
      <c r="G90" s="3">
        <f t="shared" si="7"/>
        <v>73.37640763736104</v>
      </c>
      <c r="H90" s="1">
        <f>INDEX('[1]Data'!F$21:F$220,'[1]Graph'!M90)</f>
        <v>0</v>
      </c>
      <c r="I90" s="1">
        <f>INDEX('[1]Data'!G$21:G$220,'[1]Graph'!M90)</f>
        <v>5.312000000000001</v>
      </c>
      <c r="J90">
        <f t="shared" si="12"/>
        <v>2.6560000000000006</v>
      </c>
      <c r="K90" s="1">
        <f t="shared" si="13"/>
        <v>0</v>
      </c>
      <c r="L90">
        <v>5</v>
      </c>
      <c r="M90">
        <v>59</v>
      </c>
    </row>
    <row r="91" spans="1:13" ht="12.75">
      <c r="A91" s="1" t="str">
        <f>INDEX('[1]Data'!B$21:B$220,'[1]Graph'!M91)</f>
        <v>Saudi Arabia</v>
      </c>
      <c r="B91" s="1">
        <f t="shared" si="8"/>
        <v>1.9999999999999956</v>
      </c>
      <c r="C91" s="1">
        <f t="shared" si="9"/>
        <v>489.9286618612735</v>
      </c>
      <c r="D91" s="1">
        <f t="shared" si="10"/>
        <v>492.99149519460684</v>
      </c>
      <c r="E91" s="1">
        <f t="shared" si="11"/>
        <v>200000580.0705726</v>
      </c>
      <c r="F91" s="1">
        <f t="shared" si="6"/>
        <v>137</v>
      </c>
      <c r="G91" s="3">
        <f t="shared" si="7"/>
        <v>489.9286618612735</v>
      </c>
      <c r="H91" s="1">
        <f>INDEX('[1]Data'!F$21:F$220,'[1]Graph'!M91)</f>
        <v>1.9999999999999956</v>
      </c>
      <c r="I91" s="1">
        <f>INDEX('[1]Data'!G$21:G$220,'[1]Graph'!M91)</f>
        <v>6.125666666666666</v>
      </c>
      <c r="J91">
        <f t="shared" si="12"/>
        <v>3.062833333333333</v>
      </c>
      <c r="K91" s="1">
        <f t="shared" si="13"/>
        <v>-3.552713678800501E-15</v>
      </c>
      <c r="L91">
        <v>6</v>
      </c>
      <c r="M91">
        <v>77</v>
      </c>
    </row>
    <row r="92" spans="1:13" ht="12.75">
      <c r="A92" s="1" t="str">
        <f>INDEX('[1]Data'!B$21:B$220,'[1]Graph'!M92)</f>
        <v>Afghanistan</v>
      </c>
      <c r="B92" s="1">
        <f t="shared" si="8"/>
        <v>4.097326033133339</v>
      </c>
      <c r="C92" s="1">
        <f t="shared" si="9"/>
        <v>1176.3912439272774</v>
      </c>
      <c r="D92" s="1">
        <f t="shared" si="10"/>
        <v>1178.4968382972124</v>
      </c>
      <c r="E92" s="1">
        <f t="shared" si="11"/>
        <v>409700523.8440111</v>
      </c>
      <c r="F92" s="1">
        <f t="shared" si="6"/>
        <v>191</v>
      </c>
      <c r="G92" s="3">
        <f t="shared" si="7"/>
        <v>1176.3912439272774</v>
      </c>
      <c r="H92" s="1">
        <f>INDEX('[1]Data'!F$21:F$220,'[1]Graph'!M92)</f>
        <v>4.097326033133339</v>
      </c>
      <c r="I92" s="1">
        <f>INDEX('[1]Data'!G$21:G$220,'[1]Graph'!M92)</f>
        <v>4.211188739869979</v>
      </c>
      <c r="J92">
        <f t="shared" si="12"/>
        <v>2.1055943699349897</v>
      </c>
      <c r="K92" s="1">
        <f t="shared" si="13"/>
        <v>0</v>
      </c>
      <c r="L92">
        <v>6</v>
      </c>
      <c r="M92">
        <v>178</v>
      </c>
    </row>
    <row r="93" spans="1:13" ht="12.75">
      <c r="A93" s="1" t="str">
        <f>INDEX('[1]Data'!B$21:B$220,'[1]Graph'!M93)</f>
        <v>Democratic PR of Korea</v>
      </c>
      <c r="B93" s="1">
        <f t="shared" si="8"/>
        <v>2.343948030469708</v>
      </c>
      <c r="C93" s="1">
        <f t="shared" si="9"/>
        <v>573.5632035792161</v>
      </c>
      <c r="D93" s="1">
        <f t="shared" si="10"/>
        <v>575.3332459279352</v>
      </c>
      <c r="E93" s="1">
        <f t="shared" si="11"/>
        <v>234300471.72957</v>
      </c>
      <c r="F93" s="1">
        <f t="shared" si="6"/>
        <v>152</v>
      </c>
      <c r="G93" s="3">
        <f t="shared" si="7"/>
        <v>573.5632035792161</v>
      </c>
      <c r="H93" s="1">
        <f>INDEX('[1]Data'!F$21:F$220,'[1]Graph'!M93)</f>
        <v>2.343948030469708</v>
      </c>
      <c r="I93" s="1">
        <f>INDEX('[1]Data'!G$21:G$220,'[1]Graph'!M93)</f>
        <v>3.5400846974381737</v>
      </c>
      <c r="J93">
        <f t="shared" si="12"/>
        <v>1.7700423487190868</v>
      </c>
      <c r="K93" s="1">
        <f t="shared" si="13"/>
        <v>-0.00028228412867337127</v>
      </c>
      <c r="L93">
        <v>7</v>
      </c>
      <c r="M93">
        <v>181</v>
      </c>
    </row>
    <row r="94" spans="1:13" ht="12.75">
      <c r="A94" s="1" t="str">
        <f>INDEX('[1]Data'!B$21:B$220,'[1]Graph'!M94)</f>
        <v>Romania</v>
      </c>
      <c r="B94" s="1">
        <f t="shared" si="8"/>
        <v>0</v>
      </c>
      <c r="C94" s="1">
        <f t="shared" si="9"/>
        <v>47.000007637361016</v>
      </c>
      <c r="D94" s="1">
        <f t="shared" si="10"/>
        <v>48.27680763736102</v>
      </c>
      <c r="E94" s="1">
        <f t="shared" si="11"/>
        <v>278.71448237881623</v>
      </c>
      <c r="F94" s="1">
        <f t="shared" si="6"/>
        <v>77</v>
      </c>
      <c r="G94" s="3">
        <f t="shared" si="7"/>
        <v>47.000007637361016</v>
      </c>
      <c r="H94" s="1">
        <f>INDEX('[1]Data'!F$21:F$220,'[1]Graph'!M94)</f>
        <v>0</v>
      </c>
      <c r="I94" s="1">
        <f>INDEX('[1]Data'!G$21:G$220,'[1]Graph'!M94)</f>
        <v>2.5536000000000003</v>
      </c>
      <c r="J94">
        <f t="shared" si="12"/>
        <v>1.2768000000000002</v>
      </c>
      <c r="K94" s="1">
        <f t="shared" si="13"/>
        <v>0</v>
      </c>
      <c r="L94">
        <v>9</v>
      </c>
      <c r="M94">
        <v>69</v>
      </c>
    </row>
    <row r="95" spans="1:13" ht="12.75">
      <c r="A95" s="1" t="str">
        <f>INDEX('[1]Data'!B$21:B$220,'[1]Graph'!M95)</f>
        <v>Taiwan</v>
      </c>
      <c r="B95" s="1">
        <f t="shared" si="8"/>
        <v>2.3439480304697073</v>
      </c>
      <c r="C95" s="1">
        <f t="shared" si="9"/>
        <v>570.1441266125519</v>
      </c>
      <c r="D95" s="1">
        <f t="shared" si="10"/>
        <v>571.7931612304969</v>
      </c>
      <c r="E95" s="1">
        <f t="shared" si="11"/>
        <v>234300468.8540424</v>
      </c>
      <c r="F95" s="1">
        <f t="shared" si="6"/>
        <v>151</v>
      </c>
      <c r="G95" s="3">
        <f t="shared" si="7"/>
        <v>570.1441266125519</v>
      </c>
      <c r="H95" s="1">
        <f>INDEX('[1]Data'!F$21:F$220,'[1]Graph'!M95)</f>
        <v>2.3439480304697073</v>
      </c>
      <c r="I95" s="1">
        <f>INDEX('[1]Data'!G$21:G$220,'[1]Graph'!M95)</f>
        <v>3.2980692358902286</v>
      </c>
      <c r="J95">
        <f t="shared" si="12"/>
        <v>1.6490346179451143</v>
      </c>
      <c r="K95" s="1">
        <f t="shared" si="13"/>
        <v>-4.440892098500626E-16</v>
      </c>
      <c r="L95">
        <v>7</v>
      </c>
      <c r="M95">
        <v>198</v>
      </c>
    </row>
    <row r="96" spans="1:13" ht="12.75">
      <c r="A96" s="1" t="str">
        <f>INDEX('[1]Data'!B$21:B$220,'[1]Graph'!M96)</f>
        <v>Ghana</v>
      </c>
      <c r="B96" s="1">
        <f t="shared" si="8"/>
        <v>1.9999999999999991</v>
      </c>
      <c r="C96" s="1">
        <f t="shared" si="9"/>
        <v>495.7316618612735</v>
      </c>
      <c r="D96" s="1">
        <f t="shared" si="10"/>
        <v>498.47182852794015</v>
      </c>
      <c r="E96" s="1">
        <f t="shared" si="11"/>
        <v>200000581.07255182</v>
      </c>
      <c r="F96" s="1">
        <f t="shared" si="6"/>
        <v>138</v>
      </c>
      <c r="G96" s="3">
        <f t="shared" si="7"/>
        <v>495.7316618612735</v>
      </c>
      <c r="H96" s="1">
        <f>INDEX('[1]Data'!F$21:F$220,'[1]Graph'!M96)</f>
        <v>1.9999999999999991</v>
      </c>
      <c r="I96" s="1">
        <f>INDEX('[1]Data'!G$21:G$220,'[1]Graph'!M96)</f>
        <v>5.480333333333334</v>
      </c>
      <c r="J96">
        <f t="shared" si="12"/>
        <v>2.740166666666667</v>
      </c>
      <c r="K96" s="1">
        <f t="shared" si="13"/>
        <v>-2.220446049250313E-16</v>
      </c>
      <c r="L96">
        <v>3</v>
      </c>
      <c r="M96">
        <v>131</v>
      </c>
    </row>
    <row r="97" spans="1:13" ht="12.75">
      <c r="A97" s="1" t="str">
        <f>INDEX('[1]Data'!B$21:B$220,'[1]Graph'!M97)</f>
        <v>Australia</v>
      </c>
      <c r="B97" s="1">
        <f t="shared" si="8"/>
        <v>0</v>
      </c>
      <c r="C97" s="1">
        <f t="shared" si="9"/>
        <v>35.88724097069435</v>
      </c>
      <c r="D97" s="1">
        <f t="shared" si="10"/>
        <v>37.19374097069435</v>
      </c>
      <c r="E97" s="1">
        <f t="shared" si="11"/>
        <v>217.59270929505286</v>
      </c>
      <c r="F97" s="1">
        <f t="shared" si="6"/>
        <v>71</v>
      </c>
      <c r="G97" s="3">
        <f t="shared" si="7"/>
        <v>35.88724097069435</v>
      </c>
      <c r="H97" s="1">
        <f>INDEX('[1]Data'!F$21:F$220,'[1]Graph'!M97)</f>
        <v>0</v>
      </c>
      <c r="I97" s="1">
        <f>INDEX('[1]Data'!G$21:G$220,'[1]Graph'!M97)</f>
        <v>2.6130000000000004</v>
      </c>
      <c r="J97">
        <f t="shared" si="12"/>
        <v>1.3065000000000002</v>
      </c>
      <c r="K97" s="1">
        <f t="shared" si="13"/>
        <v>0</v>
      </c>
      <c r="L97">
        <v>5</v>
      </c>
      <c r="M97">
        <v>3</v>
      </c>
    </row>
    <row r="98" spans="1:13" ht="12.75">
      <c r="A98" s="1" t="str">
        <f>INDEX('[1]Data'!B$21:B$220,'[1]Graph'!M98)</f>
        <v>Yemen</v>
      </c>
      <c r="B98" s="1">
        <f t="shared" si="8"/>
        <v>14.000000000000007</v>
      </c>
      <c r="C98" s="1">
        <f t="shared" si="9"/>
        <v>1197.5524338640485</v>
      </c>
      <c r="D98" s="1">
        <f t="shared" si="10"/>
        <v>1200.6854671973817</v>
      </c>
      <c r="E98" s="1">
        <f t="shared" si="11"/>
        <v>1400000663.600927</v>
      </c>
      <c r="F98" s="1">
        <f t="shared" si="6"/>
        <v>199</v>
      </c>
      <c r="G98" s="3">
        <f t="shared" si="7"/>
        <v>1197.5524338640485</v>
      </c>
      <c r="H98" s="1">
        <f>INDEX('[1]Data'!F$21:F$220,'[1]Graph'!M98)</f>
        <v>14.000000000000007</v>
      </c>
      <c r="I98" s="1">
        <f>INDEX('[1]Data'!G$21:G$220,'[1]Graph'!M98)</f>
        <v>6.266066666666667</v>
      </c>
      <c r="J98">
        <f t="shared" si="12"/>
        <v>3.1330333333333336</v>
      </c>
      <c r="K98" s="1">
        <f t="shared" si="13"/>
        <v>-1.7857575457010189</v>
      </c>
      <c r="L98">
        <v>6</v>
      </c>
      <c r="M98">
        <v>149</v>
      </c>
    </row>
    <row r="99" spans="1:13" ht="12.75">
      <c r="A99" s="1" t="str">
        <f>INDEX('[1]Data'!B$21:B$220,'[1]Graph'!M99)</f>
        <v>Sri Lanka</v>
      </c>
      <c r="B99" s="1">
        <f t="shared" si="8"/>
        <v>2.3442303145983843</v>
      </c>
      <c r="C99" s="1">
        <f t="shared" si="9"/>
        <v>577.5213125946018</v>
      </c>
      <c r="D99" s="1">
        <f t="shared" si="10"/>
        <v>579.0963125946018</v>
      </c>
      <c r="E99" s="1">
        <f t="shared" si="11"/>
        <v>234400354.69385162</v>
      </c>
      <c r="F99" s="1">
        <f t="shared" si="6"/>
        <v>154</v>
      </c>
      <c r="G99" s="3">
        <f t="shared" si="7"/>
        <v>577.5213125946018</v>
      </c>
      <c r="H99" s="1">
        <f>INDEX('[1]Data'!F$21:F$220,'[1]Graph'!M99)</f>
        <v>2.3442303145983843</v>
      </c>
      <c r="I99" s="1">
        <f>INDEX('[1]Data'!G$21:G$220,'[1]Graph'!M99)</f>
        <v>3.15</v>
      </c>
      <c r="J99">
        <f t="shared" si="12"/>
        <v>1.575</v>
      </c>
      <c r="K99" s="1">
        <f t="shared" si="13"/>
        <v>1.3322676295501878E-15</v>
      </c>
      <c r="L99">
        <v>4</v>
      </c>
      <c r="M99">
        <v>96</v>
      </c>
    </row>
    <row r="100" spans="1:13" ht="12.75">
      <c r="A100" s="1" t="str">
        <f>INDEX('[1]Data'!B$21:B$220,'[1]Graph'!M100)</f>
        <v>Mozambique</v>
      </c>
      <c r="B100" s="1">
        <f t="shared" si="8"/>
        <v>1.9999999999999993</v>
      </c>
      <c r="C100" s="1">
        <f t="shared" si="9"/>
        <v>501.1851618612735</v>
      </c>
      <c r="D100" s="1">
        <f t="shared" si="10"/>
        <v>503.8984951946068</v>
      </c>
      <c r="E100" s="1">
        <f t="shared" si="11"/>
        <v>200000616.66517505</v>
      </c>
      <c r="F100" s="1">
        <f t="shared" si="6"/>
        <v>139</v>
      </c>
      <c r="G100" s="3">
        <f t="shared" si="7"/>
        <v>501.1851618612735</v>
      </c>
      <c r="H100" s="1">
        <f>INDEX('[1]Data'!F$21:F$220,'[1]Graph'!M100)</f>
        <v>1.9999999999999993</v>
      </c>
      <c r="I100" s="1">
        <f>INDEX('[1]Data'!G$21:G$220,'[1]Graph'!M100)</f>
        <v>5.426666666666668</v>
      </c>
      <c r="J100">
        <f t="shared" si="12"/>
        <v>2.713333333333334</v>
      </c>
      <c r="K100" s="1">
        <f t="shared" si="13"/>
        <v>-0.05917979434810916</v>
      </c>
      <c r="L100">
        <v>2</v>
      </c>
      <c r="M100">
        <v>171</v>
      </c>
    </row>
    <row r="101" spans="1:13" ht="12.75">
      <c r="A101" s="1" t="str">
        <f>INDEX('[1]Data'!B$21:B$220,'[1]Graph'!M101)</f>
        <v>Syrian Arab Republic</v>
      </c>
      <c r="B101" s="1">
        <f t="shared" si="8"/>
        <v>1.999999999999997</v>
      </c>
      <c r="C101" s="1">
        <f t="shared" si="9"/>
        <v>480.5368285279402</v>
      </c>
      <c r="D101" s="1">
        <f t="shared" si="10"/>
        <v>482.7582285279402</v>
      </c>
      <c r="E101" s="1">
        <f t="shared" si="11"/>
        <v>200000470.86509332</v>
      </c>
      <c r="F101" s="1">
        <f t="shared" si="6"/>
        <v>135</v>
      </c>
      <c r="G101" s="3">
        <f t="shared" si="7"/>
        <v>480.5368285279402</v>
      </c>
      <c r="H101" s="1">
        <f>INDEX('[1]Data'!F$21:F$220,'[1]Graph'!M101)</f>
        <v>1.999999999999997</v>
      </c>
      <c r="I101" s="1">
        <f>INDEX('[1]Data'!G$21:G$220,'[1]Graph'!M101)</f>
        <v>4.442799999999998</v>
      </c>
      <c r="J101">
        <f t="shared" si="12"/>
        <v>2.221399999999999</v>
      </c>
      <c r="K101" s="1">
        <f t="shared" si="13"/>
        <v>-2.886579864025407E-15</v>
      </c>
      <c r="L101">
        <v>6</v>
      </c>
      <c r="M101">
        <v>106</v>
      </c>
    </row>
    <row r="102" spans="1:13" ht="12.75">
      <c r="A102" s="1" t="str">
        <f>INDEX('[1]Data'!B$21:B$220,'[1]Graph'!M102)</f>
        <v>Madagascar</v>
      </c>
      <c r="B102" s="1">
        <f t="shared" si="8"/>
        <v>0</v>
      </c>
      <c r="C102" s="1">
        <f t="shared" si="9"/>
        <v>95.8826743040277</v>
      </c>
      <c r="D102" s="1">
        <f t="shared" si="10"/>
        <v>98.39514097069437</v>
      </c>
      <c r="E102" s="1">
        <f t="shared" si="11"/>
        <v>562.6728121037202</v>
      </c>
      <c r="F102" s="1">
        <f t="shared" si="6"/>
        <v>89</v>
      </c>
      <c r="G102" s="3">
        <f t="shared" si="7"/>
        <v>95.8826743040277</v>
      </c>
      <c r="H102" s="1">
        <f>INDEX('[1]Data'!F$21:F$220,'[1]Graph'!M102)</f>
        <v>0</v>
      </c>
      <c r="I102" s="1">
        <f>INDEX('[1]Data'!G$21:G$220,'[1]Graph'!M102)</f>
        <v>5.024933333333333</v>
      </c>
      <c r="J102">
        <f t="shared" si="12"/>
        <v>2.5124666666666666</v>
      </c>
      <c r="K102" s="1">
        <f t="shared" si="13"/>
        <v>0</v>
      </c>
      <c r="L102">
        <v>2</v>
      </c>
      <c r="M102">
        <v>150</v>
      </c>
    </row>
    <row r="103" spans="1:13" ht="12.75">
      <c r="A103" s="1" t="str">
        <f>INDEX('[1]Data'!B$21:B$220,'[1]Graph'!M103)</f>
        <v>Côte d'Ivoire</v>
      </c>
      <c r="B103" s="1">
        <f t="shared" si="8"/>
        <v>2.059179794348122</v>
      </c>
      <c r="C103" s="1">
        <f t="shared" si="9"/>
        <v>520.6060285279401</v>
      </c>
      <c r="D103" s="1">
        <f t="shared" si="10"/>
        <v>522.8910951946068</v>
      </c>
      <c r="E103" s="1">
        <f t="shared" si="11"/>
        <v>205900538.32234743</v>
      </c>
      <c r="F103" s="1">
        <f t="shared" si="6"/>
        <v>146</v>
      </c>
      <c r="G103" s="3">
        <f t="shared" si="7"/>
        <v>520.6060285279401</v>
      </c>
      <c r="H103" s="1">
        <f>INDEX('[1]Data'!F$21:F$220,'[1]Graph'!M103)</f>
        <v>2.059179794348122</v>
      </c>
      <c r="I103" s="1">
        <f>INDEX('[1]Data'!G$21:G$220,'[1]Graph'!M103)</f>
        <v>4.570133333333333</v>
      </c>
      <c r="J103">
        <f t="shared" si="12"/>
        <v>2.2850666666666664</v>
      </c>
      <c r="K103" s="1">
        <f t="shared" si="13"/>
        <v>1.021405182655144E-14</v>
      </c>
      <c r="L103">
        <v>3</v>
      </c>
      <c r="M103">
        <v>163</v>
      </c>
    </row>
    <row r="104" spans="1:13" ht="12.75">
      <c r="A104" s="1" t="str">
        <f>INDEX('[1]Data'!B$21:B$220,'[1]Graph'!M104)</f>
        <v>Netherlands</v>
      </c>
      <c r="B104" s="1">
        <f t="shared" si="8"/>
        <v>0</v>
      </c>
      <c r="C104" s="1">
        <f t="shared" si="9"/>
        <v>26.478187681323966</v>
      </c>
      <c r="D104" s="1">
        <f t="shared" si="10"/>
        <v>27.465654347990633</v>
      </c>
      <c r="E104" s="1">
        <f t="shared" si="11"/>
        <v>167.19146371110205</v>
      </c>
      <c r="F104" s="1">
        <f t="shared" si="6"/>
        <v>61</v>
      </c>
      <c r="G104" s="3">
        <f t="shared" si="7"/>
        <v>26.478187681323966</v>
      </c>
      <c r="H104" s="1">
        <f>INDEX('[1]Data'!F$21:F$220,'[1]Graph'!M104)</f>
        <v>0</v>
      </c>
      <c r="I104" s="1">
        <f>INDEX('[1]Data'!G$21:G$220,'[1]Graph'!M104)</f>
        <v>1.9749333333333334</v>
      </c>
      <c r="J104">
        <f t="shared" si="12"/>
        <v>0.9874666666666667</v>
      </c>
      <c r="K104" s="1">
        <f t="shared" si="13"/>
        <v>0</v>
      </c>
      <c r="L104">
        <v>11</v>
      </c>
      <c r="M104">
        <v>5</v>
      </c>
    </row>
    <row r="105" spans="1:13" ht="12.75">
      <c r="A105" s="1" t="str">
        <f>INDEX('[1]Data'!B$21:B$220,'[1]Graph'!M105)</f>
        <v>Cameroon</v>
      </c>
      <c r="B105" s="1">
        <f t="shared" si="8"/>
        <v>2.0591797943481263</v>
      </c>
      <c r="C105" s="1">
        <f t="shared" si="9"/>
        <v>511.9692285279402</v>
      </c>
      <c r="D105" s="1">
        <f t="shared" si="10"/>
        <v>514.1881618612736</v>
      </c>
      <c r="E105" s="1">
        <f t="shared" si="11"/>
        <v>205900505.45994315</v>
      </c>
      <c r="F105" s="1">
        <f t="shared" si="6"/>
        <v>144</v>
      </c>
      <c r="G105" s="3">
        <f t="shared" si="7"/>
        <v>511.9692285279402</v>
      </c>
      <c r="H105" s="1">
        <f>INDEX('[1]Data'!F$21:F$220,'[1]Graph'!M105)</f>
        <v>2.0591797943481263</v>
      </c>
      <c r="I105" s="1">
        <f>INDEX('[1]Data'!G$21:G$220,'[1]Graph'!M105)</f>
        <v>4.437866666666666</v>
      </c>
      <c r="J105">
        <f t="shared" si="12"/>
        <v>2.218933333333333</v>
      </c>
      <c r="K105" s="1">
        <f t="shared" si="13"/>
        <v>1.1546319456101628E-14</v>
      </c>
      <c r="L105">
        <v>3</v>
      </c>
      <c r="M105">
        <v>141</v>
      </c>
    </row>
    <row r="106" spans="1:13" ht="12.75">
      <c r="A106" s="1" t="str">
        <f>INDEX('[1]Data'!B$21:B$220,'[1]Graph'!M106)</f>
        <v>Chile</v>
      </c>
      <c r="B106" s="1">
        <f t="shared" si="8"/>
        <v>0</v>
      </c>
      <c r="C106" s="1">
        <f t="shared" si="9"/>
        <v>49.722407637361016</v>
      </c>
      <c r="D106" s="1">
        <f t="shared" si="10"/>
        <v>51.168007637361015</v>
      </c>
      <c r="E106" s="1">
        <f t="shared" si="11"/>
        <v>280.43989326975003</v>
      </c>
      <c r="F106" s="1">
        <f t="shared" si="6"/>
        <v>78</v>
      </c>
      <c r="G106" s="3">
        <f t="shared" si="7"/>
        <v>49.722407637361016</v>
      </c>
      <c r="H106" s="1">
        <f>INDEX('[1]Data'!F$21:F$220,'[1]Graph'!M106)</f>
        <v>0</v>
      </c>
      <c r="I106" s="1">
        <f>INDEX('[1]Data'!G$21:G$220,'[1]Graph'!M106)</f>
        <v>2.8912000000000004</v>
      </c>
      <c r="J106">
        <f t="shared" si="12"/>
        <v>1.4456000000000002</v>
      </c>
      <c r="K106" s="1">
        <f t="shared" si="13"/>
        <v>0</v>
      </c>
      <c r="L106">
        <v>8</v>
      </c>
      <c r="M106">
        <v>43</v>
      </c>
    </row>
    <row r="107" spans="1:13" ht="12.75">
      <c r="A107" s="1" t="str">
        <f>INDEX('[1]Data'!B$21:B$220,'[1]Graph'!M107)</f>
        <v>Kazakhstan</v>
      </c>
      <c r="B107" s="1">
        <f t="shared" si="8"/>
        <v>0.9999999999999891</v>
      </c>
      <c r="C107" s="1">
        <f t="shared" si="9"/>
        <v>349.540545385083</v>
      </c>
      <c r="D107" s="1">
        <f t="shared" si="10"/>
        <v>350.8838787184163</v>
      </c>
      <c r="E107" s="1">
        <f t="shared" si="11"/>
        <v>99900298.64258666</v>
      </c>
      <c r="F107" s="1">
        <f t="shared" si="6"/>
        <v>115</v>
      </c>
      <c r="G107" s="3">
        <f t="shared" si="7"/>
        <v>349.540545385083</v>
      </c>
      <c r="H107" s="1">
        <f>INDEX('[1]Data'!F$21:F$220,'[1]Graph'!M107)</f>
        <v>0.9999999999999891</v>
      </c>
      <c r="I107" s="1">
        <f>INDEX('[1]Data'!G$21:G$220,'[1]Graph'!M107)</f>
        <v>2.6866666666666665</v>
      </c>
      <c r="J107">
        <f t="shared" si="12"/>
        <v>1.3433333333333333</v>
      </c>
      <c r="K107" s="1">
        <f t="shared" si="13"/>
        <v>-4.9960036108132044E-15</v>
      </c>
      <c r="L107">
        <v>6</v>
      </c>
      <c r="M107">
        <v>78</v>
      </c>
    </row>
    <row r="108" spans="1:13" ht="12.75">
      <c r="A108" s="1" t="str">
        <f>INDEX('[1]Data'!B$21:B$220,'[1]Graph'!M108)</f>
        <v>Cambodia</v>
      </c>
      <c r="B108" s="1">
        <f t="shared" si="8"/>
        <v>5.999999999999998</v>
      </c>
      <c r="C108" s="1">
        <f t="shared" si="9"/>
        <v>1187.389600530715</v>
      </c>
      <c r="D108" s="1">
        <f t="shared" si="10"/>
        <v>1189.317000530715</v>
      </c>
      <c r="E108" s="1">
        <f t="shared" si="11"/>
        <v>600000446.5755744</v>
      </c>
      <c r="F108" s="1">
        <f t="shared" si="6"/>
        <v>194</v>
      </c>
      <c r="G108" s="3">
        <f t="shared" si="7"/>
        <v>1187.389600530715</v>
      </c>
      <c r="H108" s="1">
        <f>INDEX('[1]Data'!F$21:F$220,'[1]Graph'!M108)</f>
        <v>5.999999999999998</v>
      </c>
      <c r="I108" s="1">
        <f>INDEX('[1]Data'!G$21:G$220,'[1]Graph'!M108)</f>
        <v>3.8548</v>
      </c>
      <c r="J108">
        <f t="shared" si="12"/>
        <v>1.9274</v>
      </c>
      <c r="K108" s="1">
        <f t="shared" si="13"/>
        <v>-1.0000000000000027</v>
      </c>
      <c r="L108">
        <v>5</v>
      </c>
      <c r="M108">
        <v>130</v>
      </c>
    </row>
    <row r="109" spans="1:13" ht="12.75">
      <c r="A109" s="1" t="str">
        <f>INDEX('[1]Data'!B$21:B$220,'[1]Graph'!M109)</f>
        <v>Angola</v>
      </c>
      <c r="B109" s="1">
        <f t="shared" si="8"/>
        <v>2.680801848033364</v>
      </c>
      <c r="C109" s="1">
        <f t="shared" si="9"/>
        <v>838.9707125946019</v>
      </c>
      <c r="D109" s="1">
        <f t="shared" si="10"/>
        <v>841.0607125946019</v>
      </c>
      <c r="E109" s="1">
        <f t="shared" si="11"/>
        <v>268000509.28263485</v>
      </c>
      <c r="F109" s="1">
        <f t="shared" si="6"/>
        <v>163</v>
      </c>
      <c r="G109" s="3">
        <f t="shared" si="7"/>
        <v>838.9707125946019</v>
      </c>
      <c r="H109" s="1">
        <f>INDEX('[1]Data'!F$21:F$220,'[1]Graph'!M109)</f>
        <v>2.680801848033364</v>
      </c>
      <c r="I109" s="1">
        <f>INDEX('[1]Data'!G$21:G$220,'[1]Graph'!M109)</f>
        <v>4.18</v>
      </c>
      <c r="J109">
        <f t="shared" si="12"/>
        <v>2.09</v>
      </c>
      <c r="K109" s="1">
        <f t="shared" si="13"/>
        <v>-0.3191981519666278</v>
      </c>
      <c r="L109">
        <v>1</v>
      </c>
      <c r="M109">
        <v>166</v>
      </c>
    </row>
    <row r="110" spans="1:13" ht="12.75">
      <c r="A110" s="1" t="str">
        <f>INDEX('[1]Data'!B$21:B$220,'[1]Graph'!M110)</f>
        <v>Ecuador</v>
      </c>
      <c r="B110" s="1">
        <f t="shared" si="8"/>
        <v>0</v>
      </c>
      <c r="C110" s="1">
        <f t="shared" si="9"/>
        <v>60.79320763736102</v>
      </c>
      <c r="D110" s="1">
        <f t="shared" si="10"/>
        <v>62.20547430402769</v>
      </c>
      <c r="E110" s="1">
        <f t="shared" si="11"/>
        <v>331.9648911190917</v>
      </c>
      <c r="F110" s="1">
        <f t="shared" si="6"/>
        <v>82</v>
      </c>
      <c r="G110" s="3">
        <f t="shared" si="7"/>
        <v>60.79320763736102</v>
      </c>
      <c r="H110" s="1">
        <f>INDEX('[1]Data'!F$21:F$220,'[1]Graph'!M110)</f>
        <v>0</v>
      </c>
      <c r="I110" s="1">
        <f>INDEX('[1]Data'!G$21:G$220,'[1]Graph'!M110)</f>
        <v>2.824533333333334</v>
      </c>
      <c r="J110">
        <f t="shared" si="12"/>
        <v>1.412266666666667</v>
      </c>
      <c r="K110" s="1">
        <f t="shared" si="13"/>
        <v>0</v>
      </c>
      <c r="L110">
        <v>8</v>
      </c>
      <c r="M110">
        <v>100</v>
      </c>
    </row>
    <row r="111" spans="1:13" ht="12.75">
      <c r="A111" s="1" t="str">
        <f>INDEX('[1]Data'!B$21:B$220,'[1]Graph'!M111)</f>
        <v>Zimbabwe</v>
      </c>
      <c r="B111" s="1">
        <f t="shared" si="8"/>
        <v>1.9999999999999913</v>
      </c>
      <c r="C111" s="1">
        <f t="shared" si="9"/>
        <v>455.80909519460687</v>
      </c>
      <c r="D111" s="1">
        <f t="shared" si="10"/>
        <v>457.6480285279402</v>
      </c>
      <c r="E111" s="1">
        <f t="shared" si="11"/>
        <v>199900449.04491866</v>
      </c>
      <c r="F111" s="1">
        <f aca="true" t="shared" si="14" ref="F111:F174">RANK(E111,E$47:E$246,1)</f>
        <v>131</v>
      </c>
      <c r="G111" s="3">
        <f aca="true" t="shared" si="15" ref="G111:G174">C111</f>
        <v>455.80909519460687</v>
      </c>
      <c r="H111" s="1">
        <f>INDEX('[1]Data'!F$21:F$220,'[1]Graph'!M111)</f>
        <v>1.9999999999999913</v>
      </c>
      <c r="I111" s="1">
        <f>INDEX('[1]Data'!G$21:G$220,'[1]Graph'!M111)</f>
        <v>3.6778666666666675</v>
      </c>
      <c r="J111">
        <f t="shared" si="12"/>
        <v>1.8389333333333338</v>
      </c>
      <c r="K111" s="1">
        <f t="shared" si="13"/>
        <v>-4.440892098500626E-16</v>
      </c>
      <c r="L111">
        <v>2</v>
      </c>
      <c r="M111">
        <v>147</v>
      </c>
    </row>
    <row r="112" spans="1:13" ht="12.75">
      <c r="A112" s="1" t="str">
        <f>INDEX('[1]Data'!B$21:B$220,'[1]Graph'!M112)</f>
        <v>Burkina Faso</v>
      </c>
      <c r="B112" s="1">
        <f aca="true" t="shared" si="16" ref="B112:B175">H112</f>
        <v>1.9999999999999998</v>
      </c>
      <c r="C112" s="1">
        <f aca="true" t="shared" si="17" ref="C112:C175">IF(F112=1,I112/2,I112/2+VLOOKUP(F112-1,F$47:I$246,4,FALSE)/2+VLOOKUP(F112-1,F$47:G$246,2,FALSE))</f>
        <v>484.8120285279402</v>
      </c>
      <c r="D112" s="1">
        <f aca="true" t="shared" si="18" ref="D112:D175">C112+J112</f>
        <v>486.8658285279402</v>
      </c>
      <c r="E112" s="1">
        <f aca="true" t="shared" si="19" ref="E112:E175">100000*(INT(1000*H112)+I112/I$248)+M112</f>
        <v>200000512.33678252</v>
      </c>
      <c r="F112" s="1">
        <f t="shared" si="14"/>
        <v>136</v>
      </c>
      <c r="G112" s="3">
        <f t="shared" si="15"/>
        <v>484.8120285279402</v>
      </c>
      <c r="H112" s="1">
        <f>INDEX('[1]Data'!F$21:F$220,'[1]Graph'!M112)</f>
        <v>1.9999999999999998</v>
      </c>
      <c r="I112" s="1">
        <f>INDEX('[1]Data'!G$21:G$220,'[1]Graph'!M112)</f>
        <v>4.1076</v>
      </c>
      <c r="J112">
        <f aca="true" t="shared" si="20" ref="J112:J175">I112/2</f>
        <v>2.0538</v>
      </c>
      <c r="K112" s="1">
        <f aca="true" t="shared" si="21" ref="K112:K175">IF(F112=200,0,B112-VLOOKUP(F112+1,F$47:H$246,3,FALSE))</f>
        <v>4.218847493575595E-15</v>
      </c>
      <c r="L112">
        <v>3</v>
      </c>
      <c r="M112">
        <v>175</v>
      </c>
    </row>
    <row r="113" spans="1:13" ht="12.75">
      <c r="A113" s="1" t="str">
        <f>INDEX('[1]Data'!B$21:B$220,'[1]Graph'!M113)</f>
        <v>Mali</v>
      </c>
      <c r="B113" s="1">
        <f t="shared" si="16"/>
        <v>2.0591797943481147</v>
      </c>
      <c r="C113" s="1">
        <f t="shared" si="17"/>
        <v>516.2545618612735</v>
      </c>
      <c r="D113" s="1">
        <f t="shared" si="18"/>
        <v>518.3209618612735</v>
      </c>
      <c r="E113" s="1">
        <f t="shared" si="19"/>
        <v>205900513.40633333</v>
      </c>
      <c r="F113" s="1">
        <f t="shared" si="14"/>
        <v>145</v>
      </c>
      <c r="G113" s="3">
        <f t="shared" si="15"/>
        <v>516.2545618612735</v>
      </c>
      <c r="H113" s="1">
        <f>INDEX('[1]Data'!F$21:F$220,'[1]Graph'!M113)</f>
        <v>2.0591797943481147</v>
      </c>
      <c r="I113" s="1">
        <f>INDEX('[1]Data'!G$21:G$220,'[1]Graph'!M113)</f>
        <v>4.132800000000001</v>
      </c>
      <c r="J113">
        <f t="shared" si="20"/>
        <v>2.0664000000000007</v>
      </c>
      <c r="K113" s="1">
        <f t="shared" si="21"/>
        <v>-7.105427357601002E-15</v>
      </c>
      <c r="L113">
        <v>3</v>
      </c>
      <c r="M113">
        <v>174</v>
      </c>
    </row>
    <row r="114" spans="1:13" ht="12.75">
      <c r="A114" s="1" t="str">
        <f>INDEX('[1]Data'!B$21:B$220,'[1]Graph'!M114)</f>
        <v>Guatemala</v>
      </c>
      <c r="B114" s="1">
        <f t="shared" si="16"/>
        <v>1.0000000000000029</v>
      </c>
      <c r="C114" s="1">
        <f t="shared" si="17"/>
        <v>414.76907871841644</v>
      </c>
      <c r="D114" s="1">
        <f t="shared" si="18"/>
        <v>416.48907871841647</v>
      </c>
      <c r="E114" s="1">
        <f t="shared" si="19"/>
        <v>100000403.51011097</v>
      </c>
      <c r="F114" s="1">
        <f t="shared" si="14"/>
        <v>121</v>
      </c>
      <c r="G114" s="3">
        <f t="shared" si="15"/>
        <v>414.76907871841644</v>
      </c>
      <c r="H114" s="1">
        <f>INDEX('[1]Data'!F$21:F$220,'[1]Graph'!M114)</f>
        <v>1.0000000000000029</v>
      </c>
      <c r="I114" s="1">
        <f>INDEX('[1]Data'!G$21:G$220,'[1]Graph'!M114)</f>
        <v>3.44</v>
      </c>
      <c r="J114">
        <f t="shared" si="20"/>
        <v>1.72</v>
      </c>
      <c r="K114" s="1">
        <f t="shared" si="21"/>
        <v>2.886579864025407E-15</v>
      </c>
      <c r="L114">
        <v>8</v>
      </c>
      <c r="M114">
        <v>121</v>
      </c>
    </row>
    <row r="115" spans="1:13" ht="12.75">
      <c r="A115" s="1" t="str">
        <f>INDEX('[1]Data'!B$21:B$220,'[1]Graph'!M115)</f>
        <v>Malawi</v>
      </c>
      <c r="B115" s="1">
        <f t="shared" si="16"/>
        <v>3.000000000000001</v>
      </c>
      <c r="C115" s="1">
        <f t="shared" si="17"/>
        <v>853.3673792612686</v>
      </c>
      <c r="D115" s="1">
        <f t="shared" si="18"/>
        <v>855.1999792612686</v>
      </c>
      <c r="E115" s="1">
        <f t="shared" si="19"/>
        <v>300000466.00466824</v>
      </c>
      <c r="F115" s="1">
        <f t="shared" si="14"/>
        <v>169</v>
      </c>
      <c r="G115" s="3">
        <f t="shared" si="15"/>
        <v>853.3673792612686</v>
      </c>
      <c r="H115" s="1">
        <f>INDEX('[1]Data'!F$21:F$220,'[1]Graph'!M115)</f>
        <v>3.000000000000001</v>
      </c>
      <c r="I115" s="1">
        <f>INDEX('[1]Data'!G$21:G$220,'[1]Graph'!M115)</f>
        <v>3.6652000000000005</v>
      </c>
      <c r="J115">
        <f t="shared" si="20"/>
        <v>1.8326000000000002</v>
      </c>
      <c r="K115" s="1">
        <f t="shared" si="21"/>
        <v>2.220446049250313E-15</v>
      </c>
      <c r="L115">
        <v>2</v>
      </c>
      <c r="M115">
        <v>165</v>
      </c>
    </row>
    <row r="116" spans="1:13" ht="12.75">
      <c r="A116" s="1" t="str">
        <f>INDEX('[1]Data'!B$21:B$220,'[1]Graph'!M116)</f>
        <v>Niger</v>
      </c>
      <c r="B116" s="1">
        <f t="shared" si="16"/>
        <v>1</v>
      </c>
      <c r="C116" s="1">
        <f t="shared" si="17"/>
        <v>418.4057453850831</v>
      </c>
      <c r="D116" s="1">
        <f t="shared" si="18"/>
        <v>420.3224120517498</v>
      </c>
      <c r="E116" s="1">
        <f t="shared" si="19"/>
        <v>100000490.81262366</v>
      </c>
      <c r="F116" s="1">
        <f t="shared" si="14"/>
        <v>122</v>
      </c>
      <c r="G116" s="3">
        <f t="shared" si="15"/>
        <v>418.4057453850831</v>
      </c>
      <c r="H116" s="1">
        <f>INDEX('[1]Data'!F$21:F$220,'[1]Graph'!M116)</f>
        <v>1</v>
      </c>
      <c r="I116" s="1">
        <f>INDEX('[1]Data'!G$21:G$220,'[1]Graph'!M116)</f>
        <v>3.833333333333333</v>
      </c>
      <c r="J116">
        <f t="shared" si="20"/>
        <v>1.9166666666666665</v>
      </c>
      <c r="K116" s="1">
        <f t="shared" si="21"/>
        <v>-4.218847493575595E-15</v>
      </c>
      <c r="L116">
        <v>3</v>
      </c>
      <c r="M116">
        <v>176</v>
      </c>
    </row>
    <row r="117" spans="1:13" ht="12.75">
      <c r="A117" s="1" t="str">
        <f>INDEX('[1]Data'!B$21:B$220,'[1]Graph'!M117)</f>
        <v>Cuba</v>
      </c>
      <c r="B117" s="1">
        <f t="shared" si="16"/>
        <v>0</v>
      </c>
      <c r="C117" s="1">
        <f t="shared" si="17"/>
        <v>29.467287681323967</v>
      </c>
      <c r="D117" s="1">
        <f t="shared" si="18"/>
        <v>30.2319210146573</v>
      </c>
      <c r="E117" s="1">
        <f t="shared" si="19"/>
        <v>177.5910743339512</v>
      </c>
      <c r="F117" s="1">
        <f t="shared" si="14"/>
        <v>65</v>
      </c>
      <c r="G117" s="3">
        <f t="shared" si="15"/>
        <v>29.467287681323967</v>
      </c>
      <c r="H117" s="1">
        <f>INDEX('[1]Data'!F$21:F$220,'[1]Graph'!M117)</f>
        <v>0</v>
      </c>
      <c r="I117" s="1">
        <f>INDEX('[1]Data'!G$21:G$220,'[1]Graph'!M117)</f>
        <v>1.529266666666667</v>
      </c>
      <c r="J117">
        <f t="shared" si="20"/>
        <v>0.7646333333333335</v>
      </c>
      <c r="K117" s="1">
        <f t="shared" si="21"/>
        <v>0</v>
      </c>
      <c r="L117">
        <v>8</v>
      </c>
      <c r="M117">
        <v>52</v>
      </c>
    </row>
    <row r="118" spans="1:13" ht="12.75">
      <c r="A118" s="1" t="str">
        <f>INDEX('[1]Data'!B$21:B$220,'[1]Graph'!M118)</f>
        <v>Greece</v>
      </c>
      <c r="B118" s="1">
        <f t="shared" si="16"/>
        <v>0</v>
      </c>
      <c r="C118" s="1">
        <f t="shared" si="17"/>
        <v>13.14298768132397</v>
      </c>
      <c r="D118" s="1">
        <f t="shared" si="18"/>
        <v>13.68198768132397</v>
      </c>
      <c r="E118" s="1">
        <f t="shared" si="19"/>
        <v>112.530784776145</v>
      </c>
      <c r="F118" s="1">
        <f t="shared" si="14"/>
        <v>42</v>
      </c>
      <c r="G118" s="3">
        <f t="shared" si="15"/>
        <v>13.14298768132397</v>
      </c>
      <c r="H118" s="1">
        <f>INDEX('[1]Data'!F$21:F$220,'[1]Graph'!M118)</f>
        <v>0</v>
      </c>
      <c r="I118" s="1">
        <f>INDEX('[1]Data'!G$21:G$220,'[1]Graph'!M118)</f>
        <v>1.0779999999999998</v>
      </c>
      <c r="J118">
        <f t="shared" si="20"/>
        <v>0.5389999999999999</v>
      </c>
      <c r="K118" s="1">
        <f t="shared" si="21"/>
        <v>0</v>
      </c>
      <c r="L118">
        <v>11</v>
      </c>
      <c r="M118">
        <v>24</v>
      </c>
    </row>
    <row r="119" spans="1:13" ht="12.75">
      <c r="A119" s="1" t="str">
        <f>INDEX('[1]Data'!B$21:B$220,'[1]Graph'!M119)</f>
        <v>Zambia</v>
      </c>
      <c r="B119" s="1">
        <f t="shared" si="16"/>
        <v>1.9999999999999991</v>
      </c>
      <c r="C119" s="1">
        <f t="shared" si="17"/>
        <v>476.6569285279402</v>
      </c>
      <c r="D119" s="1">
        <f t="shared" si="18"/>
        <v>478.3154285279402</v>
      </c>
      <c r="E119" s="1">
        <f t="shared" si="19"/>
        <v>200000436.408732</v>
      </c>
      <c r="F119" s="1">
        <f t="shared" si="14"/>
        <v>134</v>
      </c>
      <c r="G119" s="3">
        <f t="shared" si="15"/>
        <v>476.6569285279402</v>
      </c>
      <c r="H119" s="1">
        <f>INDEX('[1]Data'!F$21:F$220,'[1]Graph'!M119)</f>
        <v>1.9999999999999991</v>
      </c>
      <c r="I119" s="1">
        <f>INDEX('[1]Data'!G$21:G$220,'[1]Graph'!M119)</f>
        <v>3.3169999999999993</v>
      </c>
      <c r="J119">
        <f t="shared" si="20"/>
        <v>1.6584999999999996</v>
      </c>
      <c r="K119" s="1">
        <f t="shared" si="21"/>
        <v>2.220446049250313E-15</v>
      </c>
      <c r="L119">
        <v>1</v>
      </c>
      <c r="M119">
        <v>164</v>
      </c>
    </row>
    <row r="120" spans="1:13" ht="12.75">
      <c r="A120" s="1" t="str">
        <f>INDEX('[1]Data'!B$21:B$220,'[1]Graph'!M120)</f>
        <v>Serbia &amp; Montenegro</v>
      </c>
      <c r="B120" s="1">
        <f t="shared" si="16"/>
        <v>0.030685163421168938</v>
      </c>
      <c r="C120" s="1">
        <f t="shared" si="17"/>
        <v>344.147681916067</v>
      </c>
      <c r="D120" s="1">
        <f t="shared" si="18"/>
        <v>344.8869561947729</v>
      </c>
      <c r="E120" s="1">
        <f t="shared" si="19"/>
        <v>3000317.425847975</v>
      </c>
      <c r="F120" s="1">
        <f t="shared" si="14"/>
        <v>105</v>
      </c>
      <c r="G120" s="3">
        <f t="shared" si="15"/>
        <v>344.147681916067</v>
      </c>
      <c r="H120" s="1">
        <f>INDEX('[1]Data'!F$21:F$220,'[1]Graph'!M120)</f>
        <v>0.030685163421168938</v>
      </c>
      <c r="I120" s="1">
        <f>INDEX('[1]Data'!G$21:G$220,'[1]Graph'!M120)</f>
        <v>1.4785485574118267</v>
      </c>
      <c r="J120">
        <f t="shared" si="20"/>
        <v>0.7392742787059133</v>
      </c>
      <c r="K120" s="1">
        <f t="shared" si="21"/>
        <v>-0.07770423424326625</v>
      </c>
      <c r="L120">
        <v>9</v>
      </c>
      <c r="M120">
        <v>196</v>
      </c>
    </row>
    <row r="121" spans="1:13" ht="12.75">
      <c r="A121" s="1" t="str">
        <f>INDEX('[1]Data'!B$21:B$220,'[1]Graph'!M121)</f>
        <v>Belgium</v>
      </c>
      <c r="B121" s="1">
        <f t="shared" si="16"/>
        <v>0</v>
      </c>
      <c r="C121" s="1">
        <f t="shared" si="17"/>
        <v>11.456587681323969</v>
      </c>
      <c r="D121" s="1">
        <f t="shared" si="18"/>
        <v>12.047121014657302</v>
      </c>
      <c r="E121" s="1">
        <f t="shared" si="19"/>
        <v>102.99513810106278</v>
      </c>
      <c r="F121" s="1">
        <f t="shared" si="14"/>
        <v>39</v>
      </c>
      <c r="G121" s="3">
        <f t="shared" si="15"/>
        <v>11.456587681323969</v>
      </c>
      <c r="H121" s="1">
        <f>INDEX('[1]Data'!F$21:F$220,'[1]Graph'!M121)</f>
        <v>0</v>
      </c>
      <c r="I121" s="1">
        <f>INDEX('[1]Data'!G$21:G$220,'[1]Graph'!M121)</f>
        <v>1.1810666666666667</v>
      </c>
      <c r="J121">
        <f t="shared" si="20"/>
        <v>0.5905333333333334</v>
      </c>
      <c r="K121" s="1">
        <f t="shared" si="21"/>
        <v>0</v>
      </c>
      <c r="L121">
        <v>11</v>
      </c>
      <c r="M121">
        <v>6</v>
      </c>
    </row>
    <row r="122" spans="1:13" ht="12.75">
      <c r="A122" s="1" t="str">
        <f>INDEX('[1]Data'!B$21:B$220,'[1]Graph'!M122)</f>
        <v>Czech Republic</v>
      </c>
      <c r="B122" s="1">
        <f t="shared" si="16"/>
        <v>0</v>
      </c>
      <c r="C122" s="1">
        <f t="shared" si="17"/>
        <v>19.294254347990634</v>
      </c>
      <c r="D122" s="1">
        <f t="shared" si="18"/>
        <v>19.828054347990633</v>
      </c>
      <c r="E122" s="1">
        <f t="shared" si="19"/>
        <v>119.67668444064233</v>
      </c>
      <c r="F122" s="1">
        <f t="shared" si="14"/>
        <v>51</v>
      </c>
      <c r="G122" s="3">
        <f t="shared" si="15"/>
        <v>19.294254347990634</v>
      </c>
      <c r="H122" s="1">
        <f>INDEX('[1]Data'!F$21:F$220,'[1]Graph'!M122)</f>
        <v>0</v>
      </c>
      <c r="I122" s="1">
        <f>INDEX('[1]Data'!G$21:G$220,'[1]Graph'!M122)</f>
        <v>1.0676</v>
      </c>
      <c r="J122">
        <f t="shared" si="20"/>
        <v>0.5338</v>
      </c>
      <c r="K122" s="1">
        <f t="shared" si="21"/>
        <v>0</v>
      </c>
      <c r="L122">
        <v>9</v>
      </c>
      <c r="M122">
        <v>32</v>
      </c>
    </row>
    <row r="123" spans="1:13" ht="12.75">
      <c r="A123" s="1" t="str">
        <f>INDEX('[1]Data'!B$21:B$220,'[1]Graph'!M123)</f>
        <v>Portugal</v>
      </c>
      <c r="B123" s="1">
        <f t="shared" si="16"/>
        <v>0</v>
      </c>
      <c r="C123" s="1">
        <f t="shared" si="17"/>
        <v>16.433054347990634</v>
      </c>
      <c r="D123" s="1">
        <f t="shared" si="18"/>
        <v>16.98638768132397</v>
      </c>
      <c r="E123" s="1">
        <f t="shared" si="19"/>
        <v>116.88503570092807</v>
      </c>
      <c r="F123" s="1">
        <f t="shared" si="14"/>
        <v>47</v>
      </c>
      <c r="G123" s="3">
        <f t="shared" si="15"/>
        <v>16.433054347990634</v>
      </c>
      <c r="H123" s="1">
        <f>INDEX('[1]Data'!F$21:F$220,'[1]Graph'!M123)</f>
        <v>0</v>
      </c>
      <c r="I123" s="1">
        <f>INDEX('[1]Data'!G$21:G$220,'[1]Graph'!M123)</f>
        <v>1.1066666666666665</v>
      </c>
      <c r="J123">
        <f t="shared" si="20"/>
        <v>0.5533333333333332</v>
      </c>
      <c r="K123" s="1">
        <f t="shared" si="21"/>
        <v>0</v>
      </c>
      <c r="L123">
        <v>11</v>
      </c>
      <c r="M123">
        <v>26</v>
      </c>
    </row>
    <row r="124" spans="1:13" ht="12.75">
      <c r="A124" s="1" t="str">
        <f>INDEX('[1]Data'!B$21:B$220,'[1]Graph'!M124)</f>
        <v>Belarus</v>
      </c>
      <c r="B124" s="1">
        <f t="shared" si="16"/>
        <v>0</v>
      </c>
      <c r="C124" s="1">
        <f t="shared" si="17"/>
        <v>23.422754347990633</v>
      </c>
      <c r="D124" s="1">
        <f t="shared" si="18"/>
        <v>23.987054347990632</v>
      </c>
      <c r="E124" s="1">
        <f t="shared" si="19"/>
        <v>154.6863114084947</v>
      </c>
      <c r="F124" s="1">
        <f t="shared" si="14"/>
        <v>57</v>
      </c>
      <c r="G124" s="3">
        <f t="shared" si="15"/>
        <v>23.422754347990633</v>
      </c>
      <c r="H124" s="1">
        <f>INDEX('[1]Data'!F$21:F$220,'[1]Graph'!M124)</f>
        <v>0</v>
      </c>
      <c r="I124" s="1">
        <f>INDEX('[1]Data'!G$21:G$220,'[1]Graph'!M124)</f>
        <v>1.1286</v>
      </c>
      <c r="J124">
        <f t="shared" si="20"/>
        <v>0.5643</v>
      </c>
      <c r="K124" s="1">
        <f t="shared" si="21"/>
        <v>0</v>
      </c>
      <c r="L124">
        <v>9</v>
      </c>
      <c r="M124">
        <v>62</v>
      </c>
    </row>
    <row r="125" spans="1:13" ht="12.75">
      <c r="A125" s="1" t="str">
        <f>INDEX('[1]Data'!B$21:B$220,'[1]Graph'!M125)</f>
        <v>Hungary</v>
      </c>
      <c r="B125" s="1">
        <f t="shared" si="16"/>
        <v>0</v>
      </c>
      <c r="C125" s="1">
        <f t="shared" si="17"/>
        <v>20.9031210146573</v>
      </c>
      <c r="D125" s="1">
        <f t="shared" si="18"/>
        <v>21.4443210146573</v>
      </c>
      <c r="E125" s="1">
        <f t="shared" si="19"/>
        <v>126.89213491808844</v>
      </c>
      <c r="F125" s="1">
        <f t="shared" si="14"/>
        <v>53</v>
      </c>
      <c r="G125" s="3">
        <f t="shared" si="15"/>
        <v>20.9031210146573</v>
      </c>
      <c r="H125" s="1">
        <f>INDEX('[1]Data'!F$21:F$220,'[1]Graph'!M125)</f>
        <v>0</v>
      </c>
      <c r="I125" s="1">
        <f>INDEX('[1]Data'!G$21:G$220,'[1]Graph'!M125)</f>
        <v>1.0823999999999998</v>
      </c>
      <c r="J125">
        <f t="shared" si="20"/>
        <v>0.5411999999999999</v>
      </c>
      <c r="K125" s="1">
        <f t="shared" si="21"/>
        <v>0</v>
      </c>
      <c r="L125">
        <v>9</v>
      </c>
      <c r="M125">
        <v>38</v>
      </c>
    </row>
    <row r="126" spans="1:13" ht="12.75">
      <c r="A126" s="1" t="str">
        <f>INDEX('[1]Data'!B$21:B$220,'[1]Graph'!M126)</f>
        <v>Senegal</v>
      </c>
      <c r="B126" s="1">
        <f t="shared" si="16"/>
        <v>2.0591797943481196</v>
      </c>
      <c r="C126" s="1">
        <f t="shared" si="17"/>
        <v>508.31479519460686</v>
      </c>
      <c r="D126" s="1">
        <f t="shared" si="18"/>
        <v>509.75029519460685</v>
      </c>
      <c r="E126" s="1">
        <f t="shared" si="19"/>
        <v>205900392.78096762</v>
      </c>
      <c r="F126" s="1">
        <f t="shared" si="14"/>
        <v>143</v>
      </c>
      <c r="G126" s="3">
        <f t="shared" si="15"/>
        <v>508.31479519460686</v>
      </c>
      <c r="H126" s="1">
        <f>INDEX('[1]Data'!F$21:F$220,'[1]Graph'!M126)</f>
        <v>2.0591797943481196</v>
      </c>
      <c r="I126" s="1">
        <f>INDEX('[1]Data'!G$21:G$220,'[1]Graph'!M126)</f>
        <v>2.8710000000000004</v>
      </c>
      <c r="J126">
        <f t="shared" si="20"/>
        <v>1.4355000000000002</v>
      </c>
      <c r="K126" s="1">
        <f t="shared" si="21"/>
        <v>-6.661338147750939E-15</v>
      </c>
      <c r="L126">
        <v>3</v>
      </c>
      <c r="M126">
        <v>157</v>
      </c>
    </row>
    <row r="127" spans="1:13" ht="12.75">
      <c r="A127" s="1" t="str">
        <f>INDEX('[1]Data'!B$21:B$220,'[1]Graph'!M127)</f>
        <v>Tunisia</v>
      </c>
      <c r="B127" s="1">
        <f t="shared" si="16"/>
        <v>0</v>
      </c>
      <c r="C127" s="1">
        <f t="shared" si="17"/>
        <v>41.093307637361015</v>
      </c>
      <c r="D127" s="1">
        <f t="shared" si="18"/>
        <v>42.01480763736102</v>
      </c>
      <c r="E127" s="1">
        <f t="shared" si="19"/>
        <v>243.35643445494924</v>
      </c>
      <c r="F127" s="1">
        <f t="shared" si="14"/>
        <v>74</v>
      </c>
      <c r="G127" s="3">
        <f t="shared" si="15"/>
        <v>41.093307637361015</v>
      </c>
      <c r="H127" s="1">
        <f>INDEX('[1]Data'!F$21:F$220,'[1]Graph'!M127)</f>
        <v>0</v>
      </c>
      <c r="I127" s="1">
        <f>INDEX('[1]Data'!G$21:G$220,'[1]Graph'!M127)</f>
        <v>1.843</v>
      </c>
      <c r="J127">
        <f t="shared" si="20"/>
        <v>0.9215</v>
      </c>
      <c r="K127" s="1">
        <f t="shared" si="21"/>
        <v>0</v>
      </c>
      <c r="L127">
        <v>3</v>
      </c>
      <c r="M127">
        <v>92</v>
      </c>
    </row>
    <row r="128" spans="1:13" ht="12.75">
      <c r="A128" s="1" t="str">
        <f>INDEX('[1]Data'!B$21:B$220,'[1]Graph'!M128)</f>
        <v>Somalia</v>
      </c>
      <c r="B128" s="1">
        <f t="shared" si="16"/>
        <v>1.7284818896906367</v>
      </c>
      <c r="C128" s="1">
        <f t="shared" si="17"/>
        <v>441.19605362317833</v>
      </c>
      <c r="D128" s="1">
        <f t="shared" si="18"/>
        <v>442.5596951946069</v>
      </c>
      <c r="E128" s="1">
        <f t="shared" si="19"/>
        <v>172800420.97821608</v>
      </c>
      <c r="F128" s="1">
        <f t="shared" si="14"/>
        <v>126</v>
      </c>
      <c r="G128" s="3">
        <f t="shared" si="15"/>
        <v>441.19605362317833</v>
      </c>
      <c r="H128" s="1">
        <f>INDEX('[1]Data'!F$21:F$220,'[1]Graph'!M128)</f>
        <v>1.7284818896906367</v>
      </c>
      <c r="I128" s="1">
        <f>INDEX('[1]Data'!G$21:G$220,'[1]Graph'!M128)</f>
        <v>2.727283142857143</v>
      </c>
      <c r="J128">
        <f t="shared" si="20"/>
        <v>1.3636415714285715</v>
      </c>
      <c r="K128" s="1">
        <f t="shared" si="21"/>
        <v>-0.2145094019473952</v>
      </c>
      <c r="L128">
        <v>2</v>
      </c>
      <c r="M128">
        <v>197</v>
      </c>
    </row>
    <row r="129" spans="1:13" ht="12.75">
      <c r="A129" s="1" t="str">
        <f>INDEX('[1]Data'!B$21:B$220,'[1]Graph'!M129)</f>
        <v>Sweden</v>
      </c>
      <c r="B129" s="1">
        <f t="shared" si="16"/>
        <v>0</v>
      </c>
      <c r="C129" s="1">
        <f t="shared" si="17"/>
        <v>8.314731367011527</v>
      </c>
      <c r="D129" s="1">
        <f t="shared" si="18"/>
        <v>8.84576470034486</v>
      </c>
      <c r="E129" s="1">
        <f t="shared" si="19"/>
        <v>89.22225926213767</v>
      </c>
      <c r="F129" s="1">
        <f t="shared" si="14"/>
        <v>31</v>
      </c>
      <c r="G129" s="3">
        <f t="shared" si="15"/>
        <v>8.314731367011527</v>
      </c>
      <c r="H129" s="1">
        <f>INDEX('[1]Data'!F$21:F$220,'[1]Graph'!M129)</f>
        <v>0</v>
      </c>
      <c r="I129" s="1">
        <f>INDEX('[1]Data'!G$21:G$220,'[1]Graph'!M129)</f>
        <v>1.0620666666666665</v>
      </c>
      <c r="J129">
        <f t="shared" si="20"/>
        <v>0.5310333333333332</v>
      </c>
      <c r="K129" s="1">
        <f t="shared" si="21"/>
        <v>0</v>
      </c>
      <c r="L129">
        <v>11</v>
      </c>
      <c r="M129">
        <v>2</v>
      </c>
    </row>
    <row r="130" spans="1:13" ht="12.75">
      <c r="A130" s="1" t="str">
        <f>INDEX('[1]Data'!B$21:B$220,'[1]Graph'!M130)</f>
        <v>Bolivia</v>
      </c>
      <c r="B130" s="1">
        <f t="shared" si="16"/>
        <v>0</v>
      </c>
      <c r="C130" s="1">
        <f t="shared" si="17"/>
        <v>52.28600763736102</v>
      </c>
      <c r="D130" s="1">
        <f t="shared" si="18"/>
        <v>53.40400763736102</v>
      </c>
      <c r="E130" s="1">
        <f t="shared" si="19"/>
        <v>297.63157213308</v>
      </c>
      <c r="F130" s="1">
        <f t="shared" si="14"/>
        <v>79</v>
      </c>
      <c r="G130" s="3">
        <f t="shared" si="15"/>
        <v>52.28600763736102</v>
      </c>
      <c r="H130" s="1">
        <f>INDEX('[1]Data'!F$21:F$220,'[1]Graph'!M130)</f>
        <v>0</v>
      </c>
      <c r="I130" s="1">
        <f>INDEX('[1]Data'!G$21:G$220,'[1]Graph'!M130)</f>
        <v>2.2359999999999998</v>
      </c>
      <c r="J130">
        <f t="shared" si="20"/>
        <v>1.1179999999999999</v>
      </c>
      <c r="K130" s="1">
        <f t="shared" si="21"/>
        <v>0</v>
      </c>
      <c r="L130">
        <v>8</v>
      </c>
      <c r="M130">
        <v>114</v>
      </c>
    </row>
    <row r="131" spans="1:13" ht="12.75">
      <c r="A131" s="1" t="str">
        <f>INDEX('[1]Data'!B$21:B$220,'[1]Graph'!M131)</f>
        <v>Dominican Republic</v>
      </c>
      <c r="B131" s="1">
        <f t="shared" si="16"/>
        <v>0</v>
      </c>
      <c r="C131" s="1">
        <f t="shared" si="17"/>
        <v>42.94647430402768</v>
      </c>
      <c r="D131" s="1">
        <f t="shared" si="18"/>
        <v>43.878140970694346</v>
      </c>
      <c r="E131" s="1">
        <f t="shared" si="19"/>
        <v>251.0263101109</v>
      </c>
      <c r="F131" s="1">
        <f t="shared" si="14"/>
        <v>75</v>
      </c>
      <c r="G131" s="3">
        <f t="shared" si="15"/>
        <v>42.94647430402768</v>
      </c>
      <c r="H131" s="1">
        <f>INDEX('[1]Data'!F$21:F$220,'[1]Graph'!M131)</f>
        <v>0</v>
      </c>
      <c r="I131" s="1">
        <f>INDEX('[1]Data'!G$21:G$220,'[1]Graph'!M131)</f>
        <v>1.8633333333333333</v>
      </c>
      <c r="J131">
        <f t="shared" si="20"/>
        <v>0.9316666666666666</v>
      </c>
      <c r="K131" s="1">
        <f t="shared" si="21"/>
        <v>0</v>
      </c>
      <c r="L131">
        <v>8</v>
      </c>
      <c r="M131">
        <v>98</v>
      </c>
    </row>
    <row r="132" spans="1:13" ht="12.75">
      <c r="A132" s="1" t="str">
        <f>INDEX('[1]Data'!B$21:B$220,'[1]Graph'!M132)</f>
        <v>Guinea</v>
      </c>
      <c r="B132" s="1">
        <f t="shared" si="16"/>
        <v>5</v>
      </c>
      <c r="C132" s="1">
        <f t="shared" si="17"/>
        <v>1184.230200530715</v>
      </c>
      <c r="D132" s="1">
        <f t="shared" si="18"/>
        <v>1185.4622005307149</v>
      </c>
      <c r="E132" s="1">
        <f t="shared" si="19"/>
        <v>500000362.35607946</v>
      </c>
      <c r="F132" s="1">
        <f t="shared" si="14"/>
        <v>193</v>
      </c>
      <c r="G132" s="3">
        <f t="shared" si="15"/>
        <v>1184.230200530715</v>
      </c>
      <c r="H132" s="1">
        <f>INDEX('[1]Data'!F$21:F$220,'[1]Graph'!M132)</f>
        <v>5</v>
      </c>
      <c r="I132" s="1">
        <f>INDEX('[1]Data'!G$21:G$220,'[1]Graph'!M132)</f>
        <v>2.4640000000000004</v>
      </c>
      <c r="J132">
        <f t="shared" si="20"/>
        <v>1.2320000000000002</v>
      </c>
      <c r="K132" s="1">
        <f t="shared" si="21"/>
        <v>-0.9999999999999982</v>
      </c>
      <c r="L132">
        <v>3</v>
      </c>
      <c r="M132">
        <v>160</v>
      </c>
    </row>
    <row r="133" spans="1:13" ht="12.75">
      <c r="A133" s="1" t="str">
        <f>INDEX('[1]Data'!B$21:B$220,'[1]Graph'!M133)</f>
        <v>Azerbaijan</v>
      </c>
      <c r="B133" s="1">
        <f t="shared" si="16"/>
        <v>0.9999999999999944</v>
      </c>
      <c r="C133" s="1">
        <f t="shared" si="17"/>
        <v>347.364445385083</v>
      </c>
      <c r="D133" s="1">
        <f t="shared" si="18"/>
        <v>348.19721205174966</v>
      </c>
      <c r="E133" s="1">
        <f t="shared" si="19"/>
        <v>99900227.78197873</v>
      </c>
      <c r="F133" s="1">
        <f t="shared" si="14"/>
        <v>114</v>
      </c>
      <c r="G133" s="3">
        <f t="shared" si="15"/>
        <v>347.364445385083</v>
      </c>
      <c r="H133" s="1">
        <f>INDEX('[1]Data'!F$21:F$220,'[1]Graph'!M133)</f>
        <v>0.9999999999999944</v>
      </c>
      <c r="I133" s="1">
        <f>INDEX('[1]Data'!G$21:G$220,'[1]Graph'!M133)</f>
        <v>1.6655333333333338</v>
      </c>
      <c r="J133">
        <f t="shared" si="20"/>
        <v>0.8327666666666669</v>
      </c>
      <c r="K133" s="1">
        <f t="shared" si="21"/>
        <v>5.329070518200751E-15</v>
      </c>
      <c r="L133">
        <v>6</v>
      </c>
      <c r="M133">
        <v>91</v>
      </c>
    </row>
    <row r="134" spans="1:13" ht="12.75">
      <c r="A134" s="1" t="str">
        <f>INDEX('[1]Data'!B$21:B$220,'[1]Graph'!M134)</f>
        <v>Chad</v>
      </c>
      <c r="B134" s="1">
        <f t="shared" si="16"/>
        <v>4</v>
      </c>
      <c r="C134" s="1">
        <f t="shared" si="17"/>
        <v>1151.971616224009</v>
      </c>
      <c r="D134" s="1">
        <f t="shared" si="18"/>
        <v>1153.2636495573424</v>
      </c>
      <c r="E134" s="1">
        <f t="shared" si="19"/>
        <v>400000379.2165584</v>
      </c>
      <c r="F134" s="1">
        <f t="shared" si="14"/>
        <v>189</v>
      </c>
      <c r="G134" s="3">
        <f t="shared" si="15"/>
        <v>1151.971616224009</v>
      </c>
      <c r="H134" s="1">
        <f>INDEX('[1]Data'!F$21:F$220,'[1]Graph'!M134)</f>
        <v>4</v>
      </c>
      <c r="I134" s="1">
        <f>INDEX('[1]Data'!G$21:G$220,'[1]Graph'!M134)</f>
        <v>2.5840666666666667</v>
      </c>
      <c r="J134">
        <f t="shared" si="20"/>
        <v>1.2920333333333334</v>
      </c>
      <c r="K134" s="1">
        <f t="shared" si="21"/>
        <v>4.440892098500626E-16</v>
      </c>
      <c r="L134">
        <v>3</v>
      </c>
      <c r="M134">
        <v>167</v>
      </c>
    </row>
    <row r="135" spans="1:13" ht="12.75">
      <c r="A135" s="1" t="str">
        <f>INDEX('[1]Data'!B$21:B$220,'[1]Graph'!M135)</f>
        <v>Rwanda</v>
      </c>
      <c r="B135" s="1">
        <f t="shared" si="16"/>
        <v>2.680801848033365</v>
      </c>
      <c r="C135" s="1">
        <f t="shared" si="17"/>
        <v>835.6301792612685</v>
      </c>
      <c r="D135" s="1">
        <f t="shared" si="18"/>
        <v>836.8807125946018</v>
      </c>
      <c r="E135" s="1">
        <f t="shared" si="19"/>
        <v>268000364.40018067</v>
      </c>
      <c r="F135" s="1">
        <f t="shared" si="14"/>
        <v>162</v>
      </c>
      <c r="G135" s="3">
        <f t="shared" si="15"/>
        <v>835.6301792612685</v>
      </c>
      <c r="H135" s="1">
        <f>INDEX('[1]Data'!F$21:F$220,'[1]Graph'!M135)</f>
        <v>2.680801848033365</v>
      </c>
      <c r="I135" s="1">
        <f>INDEX('[1]Data'!G$21:G$220,'[1]Graph'!M135)</f>
        <v>2.5010666666666674</v>
      </c>
      <c r="J135">
        <f t="shared" si="20"/>
        <v>1.2505333333333337</v>
      </c>
      <c r="K135" s="1">
        <f t="shared" si="21"/>
        <v>8.881784197001252E-16</v>
      </c>
      <c r="L135">
        <v>1</v>
      </c>
      <c r="M135">
        <v>159</v>
      </c>
    </row>
    <row r="136" spans="1:13" ht="12.75">
      <c r="A136" s="1" t="str">
        <f>INDEX('[1]Data'!B$21:B$220,'[1]Graph'!M136)</f>
        <v>Haiti</v>
      </c>
      <c r="B136" s="1">
        <f t="shared" si="16"/>
        <v>0</v>
      </c>
      <c r="C136" s="1">
        <f t="shared" si="17"/>
        <v>58.31220763736102</v>
      </c>
      <c r="D136" s="1">
        <f t="shared" si="18"/>
        <v>59.380940970694354</v>
      </c>
      <c r="E136" s="1">
        <f t="shared" si="19"/>
        <v>328.539518954407</v>
      </c>
      <c r="F136" s="1">
        <f t="shared" si="14"/>
        <v>81</v>
      </c>
      <c r="G136" s="3">
        <f t="shared" si="15"/>
        <v>58.31220763736102</v>
      </c>
      <c r="H136" s="1">
        <f>INDEX('[1]Data'!F$21:F$220,'[1]Graph'!M136)</f>
        <v>0</v>
      </c>
      <c r="I136" s="1">
        <f>INDEX('[1]Data'!G$21:G$220,'[1]Graph'!M136)</f>
        <v>2.1374666666666666</v>
      </c>
      <c r="J136">
        <f t="shared" si="20"/>
        <v>1.0687333333333333</v>
      </c>
      <c r="K136" s="1">
        <f t="shared" si="21"/>
        <v>0</v>
      </c>
      <c r="L136">
        <v>8</v>
      </c>
      <c r="M136">
        <v>153</v>
      </c>
    </row>
    <row r="137" spans="1:13" ht="12.75">
      <c r="A137" s="1" t="str">
        <f>INDEX('[1]Data'!B$21:B$220,'[1]Graph'!M137)</f>
        <v>Austria</v>
      </c>
      <c r="B137" s="1">
        <f t="shared" si="16"/>
        <v>0</v>
      </c>
      <c r="C137" s="1">
        <f t="shared" si="17"/>
        <v>6.829831367011528</v>
      </c>
      <c r="D137" s="1">
        <f t="shared" si="18"/>
        <v>7.2672313670115285</v>
      </c>
      <c r="E137" s="1">
        <f t="shared" si="19"/>
        <v>85.84297822093846</v>
      </c>
      <c r="F137" s="1">
        <f t="shared" si="14"/>
        <v>28</v>
      </c>
      <c r="G137" s="3">
        <f t="shared" si="15"/>
        <v>6.829831367011528</v>
      </c>
      <c r="H137" s="1">
        <f>INDEX('[1]Data'!F$21:F$220,'[1]Graph'!M137)</f>
        <v>0</v>
      </c>
      <c r="I137" s="1">
        <f>INDEX('[1]Data'!G$21:G$220,'[1]Graph'!M137)</f>
        <v>0.8748</v>
      </c>
      <c r="J137">
        <f t="shared" si="20"/>
        <v>0.4374</v>
      </c>
      <c r="K137" s="1">
        <f t="shared" si="21"/>
        <v>0</v>
      </c>
      <c r="L137">
        <v>11</v>
      </c>
      <c r="M137">
        <v>14</v>
      </c>
    </row>
    <row r="138" spans="1:13" ht="12.75">
      <c r="A138" s="1" t="str">
        <f>INDEX('[1]Data'!B$21:B$220,'[1]Graph'!M138)</f>
        <v>Bulgaria</v>
      </c>
      <c r="B138" s="1">
        <f t="shared" si="16"/>
        <v>0.9999999999999966</v>
      </c>
      <c r="C138" s="1">
        <f t="shared" si="17"/>
        <v>346.13701205174965</v>
      </c>
      <c r="D138" s="1">
        <f t="shared" si="18"/>
        <v>346.53167871841634</v>
      </c>
      <c r="E138" s="1">
        <f t="shared" si="19"/>
        <v>99900120.82402547</v>
      </c>
      <c r="F138" s="1">
        <f t="shared" si="14"/>
        <v>113</v>
      </c>
      <c r="G138" s="3">
        <f t="shared" si="15"/>
        <v>346.13701205174965</v>
      </c>
      <c r="H138" s="1">
        <f>INDEX('[1]Data'!F$21:F$220,'[1]Graph'!M138)</f>
        <v>0.9999999999999966</v>
      </c>
      <c r="I138" s="1">
        <f>INDEX('[1]Data'!G$21:G$220,'[1]Graph'!M138)</f>
        <v>0.7893333333333334</v>
      </c>
      <c r="J138">
        <f t="shared" si="20"/>
        <v>0.3946666666666667</v>
      </c>
      <c r="K138" s="1">
        <f t="shared" si="21"/>
        <v>2.1094237467877974E-15</v>
      </c>
      <c r="L138">
        <v>9</v>
      </c>
      <c r="M138">
        <v>56</v>
      </c>
    </row>
    <row r="139" spans="1:13" ht="12.75">
      <c r="A139" s="1" t="str">
        <f>INDEX('[1]Data'!B$21:B$220,'[1]Graph'!M139)</f>
        <v>Switzerland</v>
      </c>
      <c r="B139" s="1">
        <f t="shared" si="16"/>
        <v>3.000000000000016</v>
      </c>
      <c r="C139" s="1">
        <f t="shared" si="17"/>
        <v>846.8545125946019</v>
      </c>
      <c r="D139" s="1">
        <f t="shared" si="18"/>
        <v>847.2433125946019</v>
      </c>
      <c r="E139" s="1">
        <f t="shared" si="19"/>
        <v>300000074.8604251</v>
      </c>
      <c r="F139" s="1">
        <f t="shared" si="14"/>
        <v>165</v>
      </c>
      <c r="G139" s="3">
        <f t="shared" si="15"/>
        <v>846.8545125946019</v>
      </c>
      <c r="H139" s="1">
        <f>INDEX('[1]Data'!F$21:F$220,'[1]Graph'!M139)</f>
        <v>3.000000000000016</v>
      </c>
      <c r="I139" s="1">
        <f>INDEX('[1]Data'!G$21:G$220,'[1]Graph'!M139)</f>
        <v>0.7776000000000001</v>
      </c>
      <c r="J139">
        <f t="shared" si="20"/>
        <v>0.38880000000000003</v>
      </c>
      <c r="K139" s="1">
        <f t="shared" si="21"/>
        <v>1.4654943925052066E-14</v>
      </c>
      <c r="L139">
        <v>11</v>
      </c>
      <c r="M139">
        <v>11</v>
      </c>
    </row>
    <row r="140" spans="1:13" ht="12.75">
      <c r="A140" s="1" t="str">
        <f>INDEX('[1]Data'!B$21:B$220,'[1]Graph'!M140)</f>
        <v>Hong Kong, China</v>
      </c>
      <c r="B140" s="1">
        <f t="shared" si="16"/>
        <v>0</v>
      </c>
      <c r="C140" s="1">
        <f t="shared" si="17"/>
        <v>6.026098033678195</v>
      </c>
      <c r="D140" s="1">
        <f t="shared" si="18"/>
        <v>6.392431367011528</v>
      </c>
      <c r="E140" s="1">
        <f t="shared" si="19"/>
        <v>83.17027363573493</v>
      </c>
      <c r="F140" s="1">
        <f t="shared" si="14"/>
        <v>27</v>
      </c>
      <c r="G140" s="3">
        <f t="shared" si="15"/>
        <v>6.026098033678195</v>
      </c>
      <c r="H140" s="1">
        <f>INDEX('[1]Data'!F$21:F$220,'[1]Graph'!M140)</f>
        <v>0</v>
      </c>
      <c r="I140" s="1">
        <f>INDEX('[1]Data'!G$21:G$220,'[1]Graph'!M140)</f>
        <v>0.7326666666666666</v>
      </c>
      <c r="J140">
        <f t="shared" si="20"/>
        <v>0.3663333333333333</v>
      </c>
      <c r="K140" s="1">
        <f t="shared" si="21"/>
        <v>0</v>
      </c>
      <c r="L140">
        <v>7</v>
      </c>
      <c r="M140">
        <v>23</v>
      </c>
    </row>
    <row r="141" spans="1:13" ht="12.75">
      <c r="A141" s="1" t="str">
        <f>INDEX('[1]Data'!B$21:B$220,'[1]Graph'!M141)</f>
        <v>Honduras</v>
      </c>
      <c r="B141" s="1">
        <f t="shared" si="16"/>
        <v>0</v>
      </c>
      <c r="C141" s="1">
        <f t="shared" si="17"/>
        <v>44.80067430402768</v>
      </c>
      <c r="D141" s="1">
        <f t="shared" si="18"/>
        <v>45.723207637361014</v>
      </c>
      <c r="E141" s="1">
        <f t="shared" si="19"/>
        <v>266.5261595216196</v>
      </c>
      <c r="F141" s="1">
        <f t="shared" si="14"/>
        <v>76</v>
      </c>
      <c r="G141" s="3">
        <f t="shared" si="15"/>
        <v>44.80067430402768</v>
      </c>
      <c r="H141" s="1">
        <f>INDEX('[1]Data'!F$21:F$220,'[1]Graph'!M141)</f>
        <v>0</v>
      </c>
      <c r="I141" s="1">
        <f>INDEX('[1]Data'!G$21:G$220,'[1]Graph'!M141)</f>
        <v>1.8450666666666664</v>
      </c>
      <c r="J141">
        <f t="shared" si="20"/>
        <v>0.9225333333333332</v>
      </c>
      <c r="K141" s="1">
        <f t="shared" si="21"/>
        <v>0</v>
      </c>
      <c r="L141">
        <v>8</v>
      </c>
      <c r="M141">
        <v>115</v>
      </c>
    </row>
    <row r="142" spans="1:13" ht="12.75">
      <c r="A142" s="1" t="str">
        <f>INDEX('[1]Data'!B$21:B$220,'[1]Graph'!M142)</f>
        <v>Benin</v>
      </c>
      <c r="B142" s="1">
        <f t="shared" si="16"/>
        <v>7.000000000000001</v>
      </c>
      <c r="C142" s="1">
        <f t="shared" si="17"/>
        <v>1192.011400530715</v>
      </c>
      <c r="D142" s="1">
        <f t="shared" si="18"/>
        <v>1193.0146005307151</v>
      </c>
      <c r="E142" s="1">
        <f t="shared" si="19"/>
        <v>700000325.7756647</v>
      </c>
      <c r="F142" s="1">
        <f t="shared" si="14"/>
        <v>197</v>
      </c>
      <c r="G142" s="3">
        <f t="shared" si="15"/>
        <v>1192.011400530715</v>
      </c>
      <c r="H142" s="1">
        <f>INDEX('[1]Data'!F$21:F$220,'[1]Graph'!M142)</f>
        <v>7.000000000000001</v>
      </c>
      <c r="I142" s="1">
        <f>INDEX('[1]Data'!G$21:G$220,'[1]Graph'!M142)</f>
        <v>2.0064</v>
      </c>
      <c r="J142">
        <f t="shared" si="20"/>
        <v>1.0032</v>
      </c>
      <c r="K142" s="1">
        <f t="shared" si="21"/>
        <v>-2.999999999999999</v>
      </c>
      <c r="L142">
        <v>3</v>
      </c>
      <c r="M142">
        <v>161</v>
      </c>
    </row>
    <row r="143" spans="1:13" ht="12.75">
      <c r="A143" s="1" t="str">
        <f>INDEX('[1]Data'!B$21:B$220,'[1]Graph'!M143)</f>
        <v>Burundi</v>
      </c>
      <c r="B143" s="1">
        <f t="shared" si="16"/>
        <v>1.0000000000000007</v>
      </c>
      <c r="C143" s="1">
        <f t="shared" si="17"/>
        <v>412.01727871841643</v>
      </c>
      <c r="D143" s="1">
        <f t="shared" si="18"/>
        <v>413.0490787184164</v>
      </c>
      <c r="E143" s="1">
        <f t="shared" si="19"/>
        <v>100000342.47321656</v>
      </c>
      <c r="F143" s="1">
        <f t="shared" si="14"/>
        <v>120</v>
      </c>
      <c r="G143" s="3">
        <f t="shared" si="15"/>
        <v>412.01727871841643</v>
      </c>
      <c r="H143" s="1">
        <f>INDEX('[1]Data'!F$21:F$220,'[1]Graph'!M143)</f>
        <v>1.0000000000000007</v>
      </c>
      <c r="I143" s="1">
        <f>INDEX('[1]Data'!G$21:G$220,'[1]Graph'!M143)</f>
        <v>2.0636</v>
      </c>
      <c r="J143">
        <f t="shared" si="20"/>
        <v>1.0318</v>
      </c>
      <c r="K143" s="1">
        <f t="shared" si="21"/>
        <v>-2.220446049250313E-15</v>
      </c>
      <c r="L143">
        <v>1</v>
      </c>
      <c r="M143">
        <v>173</v>
      </c>
    </row>
    <row r="144" spans="1:13" ht="12.75">
      <c r="A144" s="1" t="str">
        <f>INDEX('[1]Data'!B$21:B$220,'[1]Graph'!M144)</f>
        <v>El Salvador</v>
      </c>
      <c r="B144" s="1">
        <f t="shared" si="16"/>
        <v>0</v>
      </c>
      <c r="C144" s="1">
        <f t="shared" si="17"/>
        <v>37.94254097069435</v>
      </c>
      <c r="D144" s="1">
        <f t="shared" si="18"/>
        <v>38.691340970694355</v>
      </c>
      <c r="E144" s="1">
        <f t="shared" si="19"/>
        <v>225.99044831238848</v>
      </c>
      <c r="F144" s="1">
        <f t="shared" si="14"/>
        <v>72</v>
      </c>
      <c r="G144" s="3">
        <f t="shared" si="15"/>
        <v>37.94254097069435</v>
      </c>
      <c r="H144" s="1">
        <f>INDEX('[1]Data'!F$21:F$220,'[1]Graph'!M144)</f>
        <v>0</v>
      </c>
      <c r="I144" s="1">
        <f>INDEX('[1]Data'!G$21:G$220,'[1]Graph'!M144)</f>
        <v>1.4975999999999998</v>
      </c>
      <c r="J144">
        <f t="shared" si="20"/>
        <v>0.7487999999999999</v>
      </c>
      <c r="K144" s="1">
        <f t="shared" si="21"/>
        <v>0</v>
      </c>
      <c r="L144">
        <v>8</v>
      </c>
      <c r="M144">
        <v>103</v>
      </c>
    </row>
    <row r="145" spans="1:13" ht="12.75">
      <c r="A145" s="1" t="str">
        <f>INDEX('[1]Data'!B$21:B$220,'[1]Graph'!M145)</f>
        <v>Israel</v>
      </c>
      <c r="B145" s="1">
        <f t="shared" si="16"/>
        <v>0</v>
      </c>
      <c r="C145" s="1">
        <f t="shared" si="17"/>
        <v>17.732287681323967</v>
      </c>
      <c r="D145" s="1">
        <f t="shared" si="18"/>
        <v>18.318187681323966</v>
      </c>
      <c r="E145" s="1">
        <f t="shared" si="19"/>
        <v>118.23411280212125</v>
      </c>
      <c r="F145" s="1">
        <f t="shared" si="14"/>
        <v>49</v>
      </c>
      <c r="G145" s="3">
        <f t="shared" si="15"/>
        <v>17.732287681323967</v>
      </c>
      <c r="H145" s="1">
        <f>INDEX('[1]Data'!F$21:F$220,'[1]Graph'!M145)</f>
        <v>0</v>
      </c>
      <c r="I145" s="1">
        <f>INDEX('[1]Data'!G$21:G$220,'[1]Graph'!M145)</f>
        <v>1.1717999999999997</v>
      </c>
      <c r="J145">
        <f t="shared" si="20"/>
        <v>0.5858999999999999</v>
      </c>
      <c r="K145" s="1">
        <f t="shared" si="21"/>
        <v>0</v>
      </c>
      <c r="L145">
        <v>6</v>
      </c>
      <c r="M145">
        <v>22</v>
      </c>
    </row>
    <row r="146" spans="1:13" ht="12.75">
      <c r="A146" s="1" t="str">
        <f>INDEX('[1]Data'!B$21:B$220,'[1]Graph'!M146)</f>
        <v>Tajikistan</v>
      </c>
      <c r="B146" s="1">
        <f t="shared" si="16"/>
        <v>7.000000000000002</v>
      </c>
      <c r="C146" s="1">
        <f t="shared" si="17"/>
        <v>1190.2352671973817</v>
      </c>
      <c r="D146" s="1">
        <f t="shared" si="18"/>
        <v>1191.0082005307152</v>
      </c>
      <c r="E146" s="1">
        <f t="shared" si="19"/>
        <v>700000242.9543499</v>
      </c>
      <c r="F146" s="1">
        <f t="shared" si="14"/>
        <v>196</v>
      </c>
      <c r="G146" s="3">
        <f t="shared" si="15"/>
        <v>1190.2352671973817</v>
      </c>
      <c r="H146" s="1">
        <f>INDEX('[1]Data'!F$21:F$220,'[1]Graph'!M146)</f>
        <v>7.000000000000002</v>
      </c>
      <c r="I146" s="1">
        <f>INDEX('[1]Data'!G$21:G$220,'[1]Graph'!M146)</f>
        <v>1.5458666666666665</v>
      </c>
      <c r="J146">
        <f t="shared" si="20"/>
        <v>0.7729333333333333</v>
      </c>
      <c r="K146" s="1">
        <f t="shared" si="21"/>
        <v>8.881784197001252E-16</v>
      </c>
      <c r="L146">
        <v>6</v>
      </c>
      <c r="M146">
        <v>116</v>
      </c>
    </row>
    <row r="147" spans="1:13" ht="12.75">
      <c r="A147" s="1" t="str">
        <f>INDEX('[1]Data'!B$21:B$220,'[1]Graph'!M147)</f>
        <v>Paraguay</v>
      </c>
      <c r="B147" s="1">
        <f t="shared" si="16"/>
        <v>0</v>
      </c>
      <c r="C147" s="1">
        <f t="shared" si="17"/>
        <v>33.84354097069435</v>
      </c>
      <c r="D147" s="1">
        <f t="shared" si="18"/>
        <v>34.58074097069435</v>
      </c>
      <c r="E147" s="1">
        <f t="shared" si="19"/>
        <v>210.08514756395937</v>
      </c>
      <c r="F147" s="1">
        <f t="shared" si="14"/>
        <v>70</v>
      </c>
      <c r="G147" s="3">
        <f t="shared" si="15"/>
        <v>33.84354097069435</v>
      </c>
      <c r="H147" s="1">
        <f>INDEX('[1]Data'!F$21:F$220,'[1]Graph'!M147)</f>
        <v>0</v>
      </c>
      <c r="I147" s="1">
        <f>INDEX('[1]Data'!G$21:G$220,'[1]Graph'!M147)</f>
        <v>1.4743999999999997</v>
      </c>
      <c r="J147">
        <f t="shared" si="20"/>
        <v>0.7371999999999999</v>
      </c>
      <c r="K147" s="1">
        <f t="shared" si="21"/>
        <v>0</v>
      </c>
      <c r="L147">
        <v>8</v>
      </c>
      <c r="M147">
        <v>89</v>
      </c>
    </row>
    <row r="148" spans="1:13" ht="12.75">
      <c r="A148" s="1" t="str">
        <f>INDEX('[1]Data'!B$21:B$220,'[1]Graph'!M148)</f>
        <v>Papua New Guinea</v>
      </c>
      <c r="B148" s="1">
        <f t="shared" si="16"/>
        <v>3.0000000000000018</v>
      </c>
      <c r="C148" s="1">
        <f t="shared" si="17"/>
        <v>849.2257125946019</v>
      </c>
      <c r="D148" s="1">
        <f t="shared" si="18"/>
        <v>849.9947792612685</v>
      </c>
      <c r="E148" s="1">
        <f t="shared" si="19"/>
        <v>300000259.31924963</v>
      </c>
      <c r="F148" s="1">
        <f t="shared" si="14"/>
        <v>167</v>
      </c>
      <c r="G148" s="3">
        <f t="shared" si="15"/>
        <v>849.2257125946019</v>
      </c>
      <c r="H148" s="1">
        <f>INDEX('[1]Data'!F$21:F$220,'[1]Graph'!M148)</f>
        <v>3.0000000000000018</v>
      </c>
      <c r="I148" s="1">
        <f>INDEX('[1]Data'!G$21:G$220,'[1]Graph'!M148)</f>
        <v>1.5381333333333331</v>
      </c>
      <c r="J148">
        <f t="shared" si="20"/>
        <v>0.7690666666666666</v>
      </c>
      <c r="K148" s="1">
        <f t="shared" si="21"/>
        <v>4.440892098500626E-16</v>
      </c>
      <c r="L148">
        <v>5</v>
      </c>
      <c r="M148">
        <v>133</v>
      </c>
    </row>
    <row r="149" spans="1:13" ht="12.75">
      <c r="A149" s="1" t="str">
        <f>INDEX('[1]Data'!B$21:B$220,'[1]Graph'!M149)</f>
        <v>Lao People's D Republic</v>
      </c>
      <c r="B149" s="1">
        <f t="shared" si="16"/>
        <v>3.0000000000000013</v>
      </c>
      <c r="C149" s="1">
        <f t="shared" si="17"/>
        <v>850.7647792612686</v>
      </c>
      <c r="D149" s="1">
        <f t="shared" si="18"/>
        <v>851.5347792612686</v>
      </c>
      <c r="E149" s="1">
        <f t="shared" si="19"/>
        <v>300000261.4725497</v>
      </c>
      <c r="F149" s="1">
        <f t="shared" si="14"/>
        <v>168</v>
      </c>
      <c r="G149" s="3">
        <f t="shared" si="15"/>
        <v>850.7647792612686</v>
      </c>
      <c r="H149" s="1">
        <f>INDEX('[1]Data'!F$21:F$220,'[1]Graph'!M149)</f>
        <v>3.0000000000000013</v>
      </c>
      <c r="I149" s="1">
        <f>INDEX('[1]Data'!G$21:G$220,'[1]Graph'!M149)</f>
        <v>1.54</v>
      </c>
      <c r="J149">
        <f t="shared" si="20"/>
        <v>0.77</v>
      </c>
      <c r="K149" s="1">
        <f t="shared" si="21"/>
        <v>4.440892098500626E-16</v>
      </c>
      <c r="L149">
        <v>5</v>
      </c>
      <c r="M149">
        <v>135</v>
      </c>
    </row>
    <row r="150" spans="1:13" ht="12.75">
      <c r="A150" s="1" t="str">
        <f>INDEX('[1]Data'!B$21:B$220,'[1]Graph'!M150)</f>
        <v>Denmark</v>
      </c>
      <c r="B150" s="1">
        <f t="shared" si="16"/>
        <v>0</v>
      </c>
      <c r="C150" s="1">
        <f t="shared" si="17"/>
        <v>4.106098033678196</v>
      </c>
      <c r="D150" s="1">
        <f t="shared" si="18"/>
        <v>4.439098033678196</v>
      </c>
      <c r="E150" s="1">
        <f t="shared" si="19"/>
        <v>71.69527148507663</v>
      </c>
      <c r="F150" s="1">
        <f t="shared" si="14"/>
        <v>20</v>
      </c>
      <c r="G150" s="3">
        <f t="shared" si="15"/>
        <v>4.106098033678196</v>
      </c>
      <c r="H150" s="1">
        <f>INDEX('[1]Data'!F$21:F$220,'[1]Graph'!M150)</f>
        <v>0</v>
      </c>
      <c r="I150" s="1">
        <f>INDEX('[1]Data'!G$21:G$220,'[1]Graph'!M150)</f>
        <v>0.6660000000000001</v>
      </c>
      <c r="J150">
        <f t="shared" si="20"/>
        <v>0.3330000000000001</v>
      </c>
      <c r="K150" s="1">
        <f t="shared" si="21"/>
        <v>0</v>
      </c>
      <c r="L150">
        <v>11</v>
      </c>
      <c r="M150">
        <v>17</v>
      </c>
    </row>
    <row r="151" spans="1:13" ht="12.75">
      <c r="A151" s="1" t="str">
        <f>INDEX('[1]Data'!B$21:B$220,'[1]Graph'!M151)</f>
        <v>Libyan Arab Jamahiriya</v>
      </c>
      <c r="B151" s="1">
        <f t="shared" si="16"/>
        <v>2.0591797943481085</v>
      </c>
      <c r="C151" s="1">
        <f t="shared" si="17"/>
        <v>504.4618951946068</v>
      </c>
      <c r="D151" s="1">
        <f t="shared" si="18"/>
        <v>505.0252951946068</v>
      </c>
      <c r="E151" s="1">
        <f t="shared" si="19"/>
        <v>205900150.53848633</v>
      </c>
      <c r="F151" s="1">
        <f t="shared" si="14"/>
        <v>140</v>
      </c>
      <c r="G151" s="3">
        <f t="shared" si="15"/>
        <v>504.4618951946068</v>
      </c>
      <c r="H151" s="1">
        <f>INDEX('[1]Data'!F$21:F$220,'[1]Graph'!M151)</f>
        <v>2.0591797943481085</v>
      </c>
      <c r="I151" s="1">
        <f>INDEX('[1]Data'!G$21:G$220,'[1]Graph'!M151)</f>
        <v>1.1268000000000002</v>
      </c>
      <c r="J151">
        <f t="shared" si="20"/>
        <v>0.5634000000000001</v>
      </c>
      <c r="K151" s="1">
        <f t="shared" si="21"/>
        <v>-1.021405182655144E-14</v>
      </c>
      <c r="L151">
        <v>3</v>
      </c>
      <c r="M151">
        <v>58</v>
      </c>
    </row>
    <row r="152" spans="1:13" ht="12.75">
      <c r="A152" s="1" t="str">
        <f>INDEX('[1]Data'!B$21:B$220,'[1]Graph'!M152)</f>
        <v>Slovakia</v>
      </c>
      <c r="B152" s="1">
        <f t="shared" si="16"/>
        <v>0</v>
      </c>
      <c r="C152" s="1">
        <f t="shared" si="17"/>
        <v>10.514409524167748</v>
      </c>
      <c r="D152" s="1">
        <f t="shared" si="18"/>
        <v>10.845609524167749</v>
      </c>
      <c r="E152" s="1">
        <f t="shared" si="19"/>
        <v>96.39962136894107</v>
      </c>
      <c r="F152" s="1">
        <f t="shared" si="14"/>
        <v>37</v>
      </c>
      <c r="G152" s="3">
        <f t="shared" si="15"/>
        <v>10.514409524167748</v>
      </c>
      <c r="H152" s="1">
        <f>INDEX('[1]Data'!F$21:F$220,'[1]Graph'!M152)</f>
        <v>0</v>
      </c>
      <c r="I152" s="1">
        <f>INDEX('[1]Data'!G$21:G$220,'[1]Graph'!M152)</f>
        <v>0.6624000000000001</v>
      </c>
      <c r="J152">
        <f t="shared" si="20"/>
        <v>0.33120000000000005</v>
      </c>
      <c r="K152" s="1">
        <f t="shared" si="21"/>
        <v>0</v>
      </c>
      <c r="L152">
        <v>9</v>
      </c>
      <c r="M152">
        <v>42</v>
      </c>
    </row>
    <row r="153" spans="1:13" ht="12.75">
      <c r="A153" s="1" t="str">
        <f>INDEX('[1]Data'!B$21:B$220,'[1]Graph'!M153)</f>
        <v>Jordan</v>
      </c>
      <c r="B153" s="1">
        <f t="shared" si="16"/>
        <v>0</v>
      </c>
      <c r="C153" s="1">
        <f t="shared" si="17"/>
        <v>32.43500763736102</v>
      </c>
      <c r="D153" s="1">
        <f t="shared" si="18"/>
        <v>33.106340970694355</v>
      </c>
      <c r="E153" s="1">
        <f t="shared" si="19"/>
        <v>200.26654331425854</v>
      </c>
      <c r="F153" s="1">
        <f t="shared" si="14"/>
        <v>69</v>
      </c>
      <c r="G153" s="3">
        <f t="shared" si="15"/>
        <v>32.43500763736102</v>
      </c>
      <c r="H153" s="1">
        <f>INDEX('[1]Data'!F$21:F$220,'[1]Graph'!M153)</f>
        <v>0</v>
      </c>
      <c r="I153" s="1">
        <f>INDEX('[1]Data'!G$21:G$220,'[1]Graph'!M153)</f>
        <v>1.3426666666666667</v>
      </c>
      <c r="J153">
        <f t="shared" si="20"/>
        <v>0.6713333333333333</v>
      </c>
      <c r="K153" s="1">
        <f t="shared" si="21"/>
        <v>0</v>
      </c>
      <c r="L153">
        <v>6</v>
      </c>
      <c r="M153">
        <v>90</v>
      </c>
    </row>
    <row r="154" spans="1:13" ht="12.75">
      <c r="A154" s="1" t="str">
        <f>INDEX('[1]Data'!B$21:B$220,'[1]Graph'!M154)</f>
        <v>Nicaragua</v>
      </c>
      <c r="B154" s="1">
        <f t="shared" si="16"/>
        <v>0</v>
      </c>
      <c r="C154" s="1">
        <f t="shared" si="17"/>
        <v>39.431574304027684</v>
      </c>
      <c r="D154" s="1">
        <f t="shared" si="18"/>
        <v>40.17180763736102</v>
      </c>
      <c r="E154" s="1">
        <f t="shared" si="19"/>
        <v>239.5833727596693</v>
      </c>
      <c r="F154" s="1">
        <f t="shared" si="14"/>
        <v>73</v>
      </c>
      <c r="G154" s="3">
        <f t="shared" si="15"/>
        <v>39.431574304027684</v>
      </c>
      <c r="H154" s="1">
        <f>INDEX('[1]Data'!F$21:F$220,'[1]Graph'!M154)</f>
        <v>0</v>
      </c>
      <c r="I154" s="1">
        <f>INDEX('[1]Data'!G$21:G$220,'[1]Graph'!M154)</f>
        <v>1.4804666666666666</v>
      </c>
      <c r="J154">
        <f t="shared" si="20"/>
        <v>0.7402333333333333</v>
      </c>
      <c r="K154" s="1">
        <f t="shared" si="21"/>
        <v>0</v>
      </c>
      <c r="L154">
        <v>8</v>
      </c>
      <c r="M154">
        <v>118</v>
      </c>
    </row>
    <row r="155" spans="1:13" ht="12.75">
      <c r="A155" s="1" t="str">
        <f>INDEX('[1]Data'!B$21:B$220,'[1]Graph'!M155)</f>
        <v>Finland</v>
      </c>
      <c r="B155" s="1">
        <f t="shared" si="16"/>
        <v>0</v>
      </c>
      <c r="C155" s="1">
        <f t="shared" si="17"/>
        <v>2.4123647003448623</v>
      </c>
      <c r="D155" s="1">
        <f t="shared" si="18"/>
        <v>2.7208980336781954</v>
      </c>
      <c r="E155" s="1">
        <f t="shared" si="19"/>
        <v>63.6766199064934</v>
      </c>
      <c r="F155" s="1">
        <f t="shared" si="14"/>
        <v>15</v>
      </c>
      <c r="G155" s="3">
        <f t="shared" si="15"/>
        <v>2.4123647003448623</v>
      </c>
      <c r="H155" s="1">
        <f>INDEX('[1]Data'!F$21:F$220,'[1]Graph'!M155)</f>
        <v>0</v>
      </c>
      <c r="I155" s="1">
        <f>INDEX('[1]Data'!G$21:G$220,'[1]Graph'!M155)</f>
        <v>0.6170666666666667</v>
      </c>
      <c r="J155">
        <f t="shared" si="20"/>
        <v>0.3085333333333333</v>
      </c>
      <c r="K155" s="1">
        <f t="shared" si="21"/>
        <v>0</v>
      </c>
      <c r="L155">
        <v>11</v>
      </c>
      <c r="M155">
        <v>13</v>
      </c>
    </row>
    <row r="156" spans="1:13" ht="12.75">
      <c r="A156" s="1" t="str">
        <f>INDEX('[1]Data'!B$21:B$220,'[1]Graph'!M156)</f>
        <v>Georgia</v>
      </c>
      <c r="B156" s="1">
        <f t="shared" si="16"/>
        <v>0</v>
      </c>
      <c r="C156" s="1">
        <f t="shared" si="17"/>
        <v>22.525654347990635</v>
      </c>
      <c r="D156" s="1">
        <f t="shared" si="18"/>
        <v>22.858454347990634</v>
      </c>
      <c r="E156" s="1">
        <f t="shared" si="19"/>
        <v>151.66242147217264</v>
      </c>
      <c r="F156" s="1">
        <f t="shared" si="14"/>
        <v>56</v>
      </c>
      <c r="G156" s="3">
        <f t="shared" si="15"/>
        <v>22.525654347990635</v>
      </c>
      <c r="H156" s="1">
        <f>INDEX('[1]Data'!F$21:F$220,'[1]Graph'!M156)</f>
        <v>0</v>
      </c>
      <c r="I156" s="1">
        <f>INDEX('[1]Data'!G$21:G$220,'[1]Graph'!M156)</f>
        <v>0.6656</v>
      </c>
      <c r="J156">
        <f t="shared" si="20"/>
        <v>0.3328</v>
      </c>
      <c r="K156" s="1">
        <f t="shared" si="21"/>
        <v>0</v>
      </c>
      <c r="L156">
        <v>6</v>
      </c>
      <c r="M156">
        <v>97</v>
      </c>
    </row>
    <row r="157" spans="1:13" ht="12.75">
      <c r="A157" s="1" t="str">
        <f>INDEX('[1]Data'!B$21:B$220,'[1]Graph'!M157)</f>
        <v>Kyrgyzstan</v>
      </c>
      <c r="B157" s="1">
        <f t="shared" si="16"/>
        <v>3.991606654512285</v>
      </c>
      <c r="C157" s="1">
        <f t="shared" si="17"/>
        <v>1112.9805828906756</v>
      </c>
      <c r="D157" s="1">
        <f t="shared" si="18"/>
        <v>1113.5347828906756</v>
      </c>
      <c r="E157" s="1">
        <f t="shared" si="19"/>
        <v>399100201.0273858</v>
      </c>
      <c r="F157" s="1">
        <f t="shared" si="14"/>
        <v>183</v>
      </c>
      <c r="G157" s="3">
        <f t="shared" si="15"/>
        <v>1112.9805828906756</v>
      </c>
      <c r="H157" s="1">
        <f>INDEX('[1]Data'!F$21:F$220,'[1]Graph'!M157)</f>
        <v>3.991606654512285</v>
      </c>
      <c r="I157" s="1">
        <f>INDEX('[1]Data'!G$21:G$220,'[1]Graph'!M157)</f>
        <v>1.1084</v>
      </c>
      <c r="J157">
        <f t="shared" si="20"/>
        <v>0.5542</v>
      </c>
      <c r="K157" s="1">
        <f t="shared" si="21"/>
        <v>-8.881784197001252E-16</v>
      </c>
      <c r="L157">
        <v>6</v>
      </c>
      <c r="M157">
        <v>110</v>
      </c>
    </row>
    <row r="158" spans="1:13" ht="12.75">
      <c r="A158" s="1" t="str">
        <f>INDEX('[1]Data'!B$21:B$220,'[1]Graph'!M158)</f>
        <v>Sierra Leone</v>
      </c>
      <c r="B158" s="1">
        <f t="shared" si="16"/>
        <v>2.0591797943481227</v>
      </c>
      <c r="C158" s="1">
        <f t="shared" si="17"/>
        <v>506.17209519460687</v>
      </c>
      <c r="D158" s="1">
        <f t="shared" si="18"/>
        <v>506.87929519460687</v>
      </c>
      <c r="E158" s="1">
        <f t="shared" si="19"/>
        <v>205900293.1576456</v>
      </c>
      <c r="F158" s="1">
        <f t="shared" si="14"/>
        <v>142</v>
      </c>
      <c r="G158" s="3">
        <f t="shared" si="15"/>
        <v>506.17209519460687</v>
      </c>
      <c r="H158" s="1">
        <f>INDEX('[1]Data'!F$21:F$220,'[1]Graph'!M158)</f>
        <v>2.0591797943481227</v>
      </c>
      <c r="I158" s="1">
        <f>INDEX('[1]Data'!G$21:G$220,'[1]Graph'!M158)</f>
        <v>1.4144</v>
      </c>
      <c r="J158">
        <f t="shared" si="20"/>
        <v>0.7072</v>
      </c>
      <c r="K158" s="1">
        <f t="shared" si="21"/>
        <v>3.1086244689504383E-15</v>
      </c>
      <c r="L158">
        <v>3</v>
      </c>
      <c r="M158">
        <v>177</v>
      </c>
    </row>
    <row r="159" spans="1:13" ht="12.75">
      <c r="A159" s="1" t="str">
        <f>INDEX('[1]Data'!B$21:B$220,'[1]Graph'!M159)</f>
        <v>Togo</v>
      </c>
      <c r="B159" s="1">
        <f t="shared" si="16"/>
        <v>10</v>
      </c>
      <c r="C159" s="1">
        <f t="shared" si="17"/>
        <v>1193.717000530715</v>
      </c>
      <c r="D159" s="1">
        <f t="shared" si="18"/>
        <v>1194.419400530715</v>
      </c>
      <c r="E159" s="1">
        <f t="shared" si="19"/>
        <v>1000000258.3692454</v>
      </c>
      <c r="F159" s="1">
        <f t="shared" si="14"/>
        <v>198</v>
      </c>
      <c r="G159" s="3">
        <f t="shared" si="15"/>
        <v>1193.717000530715</v>
      </c>
      <c r="H159" s="1">
        <f>INDEX('[1]Data'!F$21:F$220,'[1]Graph'!M159)</f>
        <v>10</v>
      </c>
      <c r="I159" s="1">
        <f>INDEX('[1]Data'!G$21:G$220,'[1]Graph'!M159)</f>
        <v>1.4048000000000003</v>
      </c>
      <c r="J159">
        <f t="shared" si="20"/>
        <v>0.7024000000000001</v>
      </c>
      <c r="K159" s="1">
        <f t="shared" si="21"/>
        <v>-4.000000000000007</v>
      </c>
      <c r="L159">
        <v>3</v>
      </c>
      <c r="M159">
        <v>143</v>
      </c>
    </row>
    <row r="160" spans="1:13" ht="12.75">
      <c r="A160" s="1" t="str">
        <f>INDEX('[1]Data'!B$21:B$220,'[1]Graph'!M160)</f>
        <v>Turkmenistan</v>
      </c>
      <c r="B160" s="1">
        <f t="shared" si="16"/>
        <v>3.9916066545122835</v>
      </c>
      <c r="C160" s="1">
        <f t="shared" si="17"/>
        <v>1111.8727828906756</v>
      </c>
      <c r="D160" s="1">
        <f t="shared" si="18"/>
        <v>1112.4263828906755</v>
      </c>
      <c r="E160" s="1">
        <f t="shared" si="19"/>
        <v>399100176.9288357</v>
      </c>
      <c r="F160" s="1">
        <f t="shared" si="14"/>
        <v>182</v>
      </c>
      <c r="G160" s="3">
        <f t="shared" si="15"/>
        <v>1111.8727828906756</v>
      </c>
      <c r="H160" s="1">
        <f>INDEX('[1]Data'!F$21:F$220,'[1]Graph'!M160)</f>
        <v>3.9916066545122835</v>
      </c>
      <c r="I160" s="1">
        <f>INDEX('[1]Data'!G$21:G$220,'[1]Graph'!M160)</f>
        <v>1.1072000000000002</v>
      </c>
      <c r="J160">
        <f t="shared" si="20"/>
        <v>0.5536000000000001</v>
      </c>
      <c r="K160" s="1">
        <f t="shared" si="21"/>
        <v>-1.3322676295501878E-15</v>
      </c>
      <c r="L160">
        <v>6</v>
      </c>
      <c r="M160">
        <v>86</v>
      </c>
    </row>
    <row r="161" spans="1:13" ht="12.75">
      <c r="A161" s="1" t="str">
        <f>INDEX('[1]Data'!B$21:B$220,'[1]Graph'!M161)</f>
        <v>Norway</v>
      </c>
      <c r="B161" s="1">
        <f t="shared" si="16"/>
        <v>0</v>
      </c>
      <c r="C161" s="1">
        <f t="shared" si="17"/>
        <v>0.9438198765219754</v>
      </c>
      <c r="D161" s="1">
        <f t="shared" si="18"/>
        <v>1.2393198765219755</v>
      </c>
      <c r="E161" s="1">
        <f t="shared" si="19"/>
        <v>49.535894065586</v>
      </c>
      <c r="F161" s="1">
        <f t="shared" si="14"/>
        <v>9</v>
      </c>
      <c r="G161" s="3">
        <f t="shared" si="15"/>
        <v>0.9438198765219754</v>
      </c>
      <c r="H161" s="1">
        <f>INDEX('[1]Data'!F$21:F$220,'[1]Graph'!M161)</f>
        <v>0</v>
      </c>
      <c r="I161" s="1">
        <f>INDEX('[1]Data'!G$21:G$220,'[1]Graph'!M161)</f>
        <v>0.591</v>
      </c>
      <c r="J161">
        <f t="shared" si="20"/>
        <v>0.2955</v>
      </c>
      <c r="K161" s="1">
        <f t="shared" si="21"/>
        <v>0</v>
      </c>
      <c r="L161">
        <v>11</v>
      </c>
      <c r="M161">
        <v>1</v>
      </c>
    </row>
    <row r="162" spans="1:13" ht="12.75">
      <c r="A162" s="1" t="str">
        <f>INDEX('[1]Data'!B$21:B$220,'[1]Graph'!M162)</f>
        <v>Croatia</v>
      </c>
      <c r="B162" s="1">
        <f t="shared" si="16"/>
        <v>0</v>
      </c>
      <c r="C162" s="1">
        <f t="shared" si="17"/>
        <v>7.535831367011528</v>
      </c>
      <c r="D162" s="1">
        <f t="shared" si="18"/>
        <v>7.783698033678195</v>
      </c>
      <c r="E162" s="1">
        <f t="shared" si="19"/>
        <v>88.71211599229525</v>
      </c>
      <c r="F162" s="1">
        <f t="shared" si="14"/>
        <v>30</v>
      </c>
      <c r="G162" s="3">
        <f t="shared" si="15"/>
        <v>7.535831367011528</v>
      </c>
      <c r="H162" s="1">
        <f>INDEX('[1]Data'!F$21:F$220,'[1]Graph'!M162)</f>
        <v>0</v>
      </c>
      <c r="I162" s="1">
        <f>INDEX('[1]Data'!G$21:G$220,'[1]Graph'!M162)</f>
        <v>0.49573333333333336</v>
      </c>
      <c r="J162">
        <f t="shared" si="20"/>
        <v>0.24786666666666668</v>
      </c>
      <c r="K162" s="1">
        <f t="shared" si="21"/>
        <v>0</v>
      </c>
      <c r="L162">
        <v>9</v>
      </c>
      <c r="M162">
        <v>48</v>
      </c>
    </row>
    <row r="163" spans="1:13" ht="12.75">
      <c r="A163" s="1" t="str">
        <f>INDEX('[1]Data'!B$21:B$220,'[1]Graph'!M163)</f>
        <v>Moldova, Republic of</v>
      </c>
      <c r="B163" s="1">
        <f t="shared" si="16"/>
        <v>0</v>
      </c>
      <c r="C163" s="1">
        <f t="shared" si="17"/>
        <v>24.2909210146573</v>
      </c>
      <c r="D163" s="1">
        <f t="shared" si="18"/>
        <v>24.594787681323968</v>
      </c>
      <c r="E163" s="1">
        <f t="shared" si="19"/>
        <v>162.91011960540123</v>
      </c>
      <c r="F163" s="1">
        <f t="shared" si="14"/>
        <v>58</v>
      </c>
      <c r="G163" s="3">
        <f t="shared" si="15"/>
        <v>24.2909210146573</v>
      </c>
      <c r="H163" s="1">
        <f>INDEX('[1]Data'!F$21:F$220,'[1]Graph'!M163)</f>
        <v>0</v>
      </c>
      <c r="I163" s="1">
        <f>INDEX('[1]Data'!G$21:G$220,'[1]Graph'!M163)</f>
        <v>0.6077333333333332</v>
      </c>
      <c r="J163">
        <f t="shared" si="20"/>
        <v>0.3038666666666666</v>
      </c>
      <c r="K163" s="1">
        <f t="shared" si="21"/>
        <v>0</v>
      </c>
      <c r="L163">
        <v>9</v>
      </c>
      <c r="M163">
        <v>113</v>
      </c>
    </row>
    <row r="164" spans="1:13" ht="12.75">
      <c r="A164" s="1" t="str">
        <f>INDEX('[1]Data'!B$21:B$220,'[1]Graph'!M164)</f>
        <v>Singapore</v>
      </c>
      <c r="B164" s="1">
        <f t="shared" si="16"/>
        <v>1.9429912916380325</v>
      </c>
      <c r="C164" s="1">
        <f t="shared" si="17"/>
        <v>442.9162951946069</v>
      </c>
      <c r="D164" s="1">
        <f t="shared" si="18"/>
        <v>443.2116951946069</v>
      </c>
      <c r="E164" s="1">
        <f t="shared" si="19"/>
        <v>194200073.51946905</v>
      </c>
      <c r="F164" s="1">
        <f t="shared" si="14"/>
        <v>128</v>
      </c>
      <c r="G164" s="3">
        <f t="shared" si="15"/>
        <v>442.9162951946069</v>
      </c>
      <c r="H164" s="1">
        <f>INDEX('[1]Data'!F$21:F$220,'[1]Graph'!M164)</f>
        <v>1.9429912916380325</v>
      </c>
      <c r="I164" s="1">
        <f>INDEX('[1]Data'!G$21:G$220,'[1]Graph'!M164)</f>
        <v>0.5908</v>
      </c>
      <c r="J164">
        <f t="shared" si="20"/>
        <v>0.2954</v>
      </c>
      <c r="K164" s="1">
        <f t="shared" si="21"/>
        <v>-8.43769498715119E-15</v>
      </c>
      <c r="L164">
        <v>5</v>
      </c>
      <c r="M164">
        <v>25</v>
      </c>
    </row>
    <row r="165" spans="1:13" ht="12.75">
      <c r="A165" s="1" t="str">
        <f>INDEX('[1]Data'!B$21:B$220,'[1]Graph'!M165)</f>
        <v>Bosnia Herzegovina</v>
      </c>
      <c r="B165" s="1">
        <f t="shared" si="16"/>
        <v>0</v>
      </c>
      <c r="C165" s="1">
        <f t="shared" si="17"/>
        <v>12.363454347990636</v>
      </c>
      <c r="D165" s="1">
        <f t="shared" si="18"/>
        <v>12.60398768132397</v>
      </c>
      <c r="E165" s="1">
        <f t="shared" si="19"/>
        <v>105.50761551915042</v>
      </c>
      <c r="F165" s="1">
        <f t="shared" si="14"/>
        <v>41</v>
      </c>
      <c r="G165" s="3">
        <f t="shared" si="15"/>
        <v>12.363454347990636</v>
      </c>
      <c r="H165" s="1">
        <f>INDEX('[1]Data'!F$21:F$220,'[1]Graph'!M165)</f>
        <v>0</v>
      </c>
      <c r="I165" s="1">
        <f>INDEX('[1]Data'!G$21:G$220,'[1]Graph'!M165)</f>
        <v>0.48106666666666664</v>
      </c>
      <c r="J165">
        <f t="shared" si="20"/>
        <v>0.24053333333333332</v>
      </c>
      <c r="K165" s="1">
        <f t="shared" si="21"/>
        <v>0</v>
      </c>
      <c r="L165">
        <v>9</v>
      </c>
      <c r="M165">
        <v>66</v>
      </c>
    </row>
    <row r="166" spans="1:13" ht="12.75">
      <c r="A166" s="1" t="str">
        <f>INDEX('[1]Data'!B$21:B$220,'[1]Graph'!M166)</f>
        <v>Costa Rica</v>
      </c>
      <c r="B166" s="1">
        <f t="shared" si="16"/>
        <v>0</v>
      </c>
      <c r="C166" s="1">
        <f t="shared" si="17"/>
        <v>14.097454347990636</v>
      </c>
      <c r="D166" s="1">
        <f t="shared" si="18"/>
        <v>14.512921014657303</v>
      </c>
      <c r="E166" s="1">
        <f t="shared" si="19"/>
        <v>113.24042680580528</v>
      </c>
      <c r="F166" s="1">
        <f t="shared" si="14"/>
        <v>43</v>
      </c>
      <c r="G166" s="3">
        <f t="shared" si="15"/>
        <v>14.097454347990636</v>
      </c>
      <c r="H166" s="1">
        <f>INDEX('[1]Data'!F$21:F$220,'[1]Graph'!M166)</f>
        <v>0</v>
      </c>
      <c r="I166" s="1">
        <f>INDEX('[1]Data'!G$21:G$220,'[1]Graph'!M166)</f>
        <v>0.8309333333333333</v>
      </c>
      <c r="J166">
        <f t="shared" si="20"/>
        <v>0.41546666666666665</v>
      </c>
      <c r="K166" s="1">
        <f t="shared" si="21"/>
        <v>0</v>
      </c>
      <c r="L166">
        <v>8</v>
      </c>
      <c r="M166">
        <v>45</v>
      </c>
    </row>
    <row r="167" spans="1:13" ht="12.75">
      <c r="A167" s="1" t="str">
        <f>INDEX('[1]Data'!B$21:B$220,'[1]Graph'!M167)</f>
        <v>Eritrea</v>
      </c>
      <c r="B167" s="1">
        <f t="shared" si="16"/>
        <v>3.0000000000000013</v>
      </c>
      <c r="C167" s="1">
        <f t="shared" si="17"/>
        <v>847.8499792612686</v>
      </c>
      <c r="D167" s="1">
        <f t="shared" si="18"/>
        <v>848.4566459279353</v>
      </c>
      <c r="E167" s="1">
        <f t="shared" si="19"/>
        <v>300000255.64503914</v>
      </c>
      <c r="F167" s="1">
        <f t="shared" si="14"/>
        <v>166</v>
      </c>
      <c r="G167" s="3">
        <f t="shared" si="15"/>
        <v>847.8499792612686</v>
      </c>
      <c r="H167" s="1">
        <f>INDEX('[1]Data'!F$21:F$220,'[1]Graph'!M167)</f>
        <v>3.0000000000000013</v>
      </c>
      <c r="I167" s="1">
        <f>INDEX('[1]Data'!G$21:G$220,'[1]Graph'!M167)</f>
        <v>1.2133333333333334</v>
      </c>
      <c r="J167">
        <f t="shared" si="20"/>
        <v>0.6066666666666667</v>
      </c>
      <c r="K167" s="1">
        <f t="shared" si="21"/>
        <v>-4.440892098500626E-16</v>
      </c>
      <c r="L167">
        <v>2</v>
      </c>
      <c r="M167">
        <v>156</v>
      </c>
    </row>
    <row r="168" spans="1:13" ht="12.75">
      <c r="A168" s="1" t="str">
        <f>INDEX('[1]Data'!B$21:B$220,'[1]Graph'!M168)</f>
        <v>Ireland</v>
      </c>
      <c r="B168" s="1">
        <f t="shared" si="16"/>
        <v>0</v>
      </c>
      <c r="C168" s="1">
        <f t="shared" si="17"/>
        <v>1.6472865431886419</v>
      </c>
      <c r="D168" s="1">
        <f t="shared" si="18"/>
        <v>1.918986543188642</v>
      </c>
      <c r="E168" s="1">
        <f t="shared" si="19"/>
        <v>54.626742530015946</v>
      </c>
      <c r="F168" s="1">
        <f t="shared" si="14"/>
        <v>11</v>
      </c>
      <c r="G168" s="3">
        <f t="shared" si="15"/>
        <v>1.6472865431886419</v>
      </c>
      <c r="H168" s="1">
        <f>INDEX('[1]Data'!F$21:F$220,'[1]Graph'!M168)</f>
        <v>0</v>
      </c>
      <c r="I168" s="1">
        <f>INDEX('[1]Data'!G$21:G$220,'[1]Graph'!M168)</f>
        <v>0.5433999999999999</v>
      </c>
      <c r="J168">
        <f t="shared" si="20"/>
        <v>0.27169999999999994</v>
      </c>
      <c r="K168" s="1">
        <f t="shared" si="21"/>
        <v>0</v>
      </c>
      <c r="L168">
        <v>11</v>
      </c>
      <c r="M168">
        <v>10</v>
      </c>
    </row>
    <row r="169" spans="1:13" ht="12.75">
      <c r="A169" s="1" t="str">
        <f>INDEX('[1]Data'!B$21:B$220,'[1]Graph'!M169)</f>
        <v>Puerto Rico</v>
      </c>
      <c r="B169" s="1">
        <f t="shared" si="16"/>
        <v>0.10838939766443519</v>
      </c>
      <c r="C169" s="1">
        <f t="shared" si="17"/>
        <v>345.2856302593192</v>
      </c>
      <c r="D169" s="1">
        <f t="shared" si="18"/>
        <v>345.6843043238655</v>
      </c>
      <c r="E169" s="1">
        <f t="shared" si="19"/>
        <v>10800259.482240824</v>
      </c>
      <c r="F169" s="1">
        <f t="shared" si="14"/>
        <v>106</v>
      </c>
      <c r="G169" s="3">
        <f t="shared" si="15"/>
        <v>345.2856302593192</v>
      </c>
      <c r="H169" s="1">
        <f>INDEX('[1]Data'!F$21:F$220,'[1]Graph'!M169)</f>
        <v>0.10838939766443519</v>
      </c>
      <c r="I169" s="1">
        <f>INDEX('[1]Data'!G$21:G$220,'[1]Graph'!M169)</f>
        <v>0.7973481290926095</v>
      </c>
      <c r="J169">
        <f t="shared" si="20"/>
        <v>0.3986740645463048</v>
      </c>
      <c r="K169" s="1">
        <f t="shared" si="21"/>
        <v>-0.3222784062342472</v>
      </c>
      <c r="L169">
        <v>8</v>
      </c>
      <c r="M169">
        <v>194</v>
      </c>
    </row>
    <row r="170" spans="1:13" ht="12.75">
      <c r="A170" s="1" t="str">
        <f>INDEX('[1]Data'!B$21:B$220,'[1]Graph'!M170)</f>
        <v>Central African Republic</v>
      </c>
      <c r="B170" s="1">
        <f t="shared" si="16"/>
        <v>2.680801848033365</v>
      </c>
      <c r="C170" s="1">
        <f t="shared" si="17"/>
        <v>833.8337125946018</v>
      </c>
      <c r="D170" s="1">
        <f t="shared" si="18"/>
        <v>834.3796459279351</v>
      </c>
      <c r="E170" s="1">
        <f t="shared" si="19"/>
        <v>268000258.66958523</v>
      </c>
      <c r="F170" s="1">
        <f t="shared" si="14"/>
        <v>161</v>
      </c>
      <c r="G170" s="3">
        <f t="shared" si="15"/>
        <v>833.8337125946018</v>
      </c>
      <c r="H170" s="1">
        <f>INDEX('[1]Data'!F$21:F$220,'[1]Graph'!M170)</f>
        <v>2.680801848033365</v>
      </c>
      <c r="I170" s="1">
        <f>INDEX('[1]Data'!G$21:G$220,'[1]Graph'!M170)</f>
        <v>1.0918666666666668</v>
      </c>
      <c r="J170">
        <f t="shared" si="20"/>
        <v>0.5459333333333334</v>
      </c>
      <c r="K170" s="1">
        <f t="shared" si="21"/>
        <v>0</v>
      </c>
      <c r="L170">
        <v>1</v>
      </c>
      <c r="M170">
        <v>169</v>
      </c>
    </row>
    <row r="171" spans="1:13" ht="12.75">
      <c r="A171" s="1" t="str">
        <f>INDEX('[1]Data'!B$21:B$220,'[1]Graph'!M171)</f>
        <v>New Zealand</v>
      </c>
      <c r="B171" s="1">
        <f t="shared" si="16"/>
        <v>0</v>
      </c>
      <c r="C171" s="1">
        <f t="shared" si="17"/>
        <v>3.0071647003448625</v>
      </c>
      <c r="D171" s="1">
        <f t="shared" si="18"/>
        <v>3.293431367011529</v>
      </c>
      <c r="E171" s="1">
        <f t="shared" si="19"/>
        <v>65.01931846985364</v>
      </c>
      <c r="F171" s="1">
        <f t="shared" si="14"/>
        <v>16</v>
      </c>
      <c r="G171" s="3">
        <f t="shared" si="15"/>
        <v>3.0071647003448625</v>
      </c>
      <c r="H171" s="1">
        <f>INDEX('[1]Data'!F$21:F$220,'[1]Graph'!M171)</f>
        <v>0</v>
      </c>
      <c r="I171" s="1">
        <f>INDEX('[1]Data'!G$21:G$220,'[1]Graph'!M171)</f>
        <v>0.5725333333333333</v>
      </c>
      <c r="J171">
        <f t="shared" si="20"/>
        <v>0.28626666666666667</v>
      </c>
      <c r="K171" s="1">
        <f t="shared" si="21"/>
        <v>0</v>
      </c>
      <c r="L171">
        <v>5</v>
      </c>
      <c r="M171">
        <v>18</v>
      </c>
    </row>
    <row r="172" spans="1:13" ht="12.75">
      <c r="A172" s="1" t="str">
        <f>INDEX('[1]Data'!B$21:B$220,'[1]Graph'!M172)</f>
        <v>Congo</v>
      </c>
      <c r="B172" s="1">
        <f t="shared" si="16"/>
        <v>2.680801848033364</v>
      </c>
      <c r="C172" s="1">
        <f t="shared" si="17"/>
        <v>832.7261792612685</v>
      </c>
      <c r="D172" s="1">
        <f t="shared" si="18"/>
        <v>833.2877792612685</v>
      </c>
      <c r="E172" s="1">
        <f t="shared" si="19"/>
        <v>268000236.2428362</v>
      </c>
      <c r="F172" s="1">
        <f t="shared" si="14"/>
        <v>160</v>
      </c>
      <c r="G172" s="3">
        <f t="shared" si="15"/>
        <v>832.7261792612685</v>
      </c>
      <c r="H172" s="1">
        <f>INDEX('[1]Data'!F$21:F$220,'[1]Graph'!M172)</f>
        <v>2.680801848033364</v>
      </c>
      <c r="I172" s="1">
        <f>INDEX('[1]Data'!G$21:G$220,'[1]Graph'!M172)</f>
        <v>1.1231999999999998</v>
      </c>
      <c r="J172">
        <f t="shared" si="20"/>
        <v>0.5615999999999999</v>
      </c>
      <c r="K172" s="1">
        <f t="shared" si="21"/>
        <v>-8.881784197001252E-16</v>
      </c>
      <c r="L172">
        <v>1</v>
      </c>
      <c r="M172">
        <v>144</v>
      </c>
    </row>
    <row r="173" spans="1:13" ht="12.75">
      <c r="A173" s="1" t="str">
        <f>INDEX('[1]Data'!B$21:B$220,'[1]Graph'!M173)</f>
        <v>Lebanon</v>
      </c>
      <c r="B173" s="1">
        <f t="shared" si="16"/>
        <v>3.991606654512286</v>
      </c>
      <c r="C173" s="1">
        <f t="shared" si="17"/>
        <v>1110.9639828906757</v>
      </c>
      <c r="D173" s="1">
        <f t="shared" si="18"/>
        <v>1111.3191828906756</v>
      </c>
      <c r="E173" s="1">
        <f t="shared" si="19"/>
        <v>399100138.34162295</v>
      </c>
      <c r="F173" s="1">
        <f t="shared" si="14"/>
        <v>181</v>
      </c>
      <c r="G173" s="3">
        <f t="shared" si="15"/>
        <v>1110.9639828906757</v>
      </c>
      <c r="H173" s="1">
        <f>INDEX('[1]Data'!F$21:F$220,'[1]Graph'!M173)</f>
        <v>3.991606654512286</v>
      </c>
      <c r="I173" s="1">
        <f>INDEX('[1]Data'!G$21:G$220,'[1]Graph'!M173)</f>
        <v>0.7104000000000001</v>
      </c>
      <c r="J173">
        <f t="shared" si="20"/>
        <v>0.35520000000000007</v>
      </c>
      <c r="K173" s="1">
        <f t="shared" si="21"/>
        <v>2.6645352591003757E-15</v>
      </c>
      <c r="L173">
        <v>6</v>
      </c>
      <c r="M173">
        <v>80</v>
      </c>
    </row>
    <row r="174" spans="1:13" ht="12.75">
      <c r="A174" s="1" t="str">
        <f>INDEX('[1]Data'!B$21:B$220,'[1]Graph'!M174)</f>
        <v>Lithuania</v>
      </c>
      <c r="B174" s="1">
        <f t="shared" si="16"/>
        <v>0</v>
      </c>
      <c r="C174" s="1">
        <f t="shared" si="17"/>
        <v>4.763698033678195</v>
      </c>
      <c r="D174" s="1">
        <f t="shared" si="18"/>
        <v>4.985364700344862</v>
      </c>
      <c r="E174" s="1">
        <f t="shared" si="19"/>
        <v>77.40876430187782</v>
      </c>
      <c r="F174" s="1">
        <f t="shared" si="14"/>
        <v>23</v>
      </c>
      <c r="G174" s="3">
        <f t="shared" si="15"/>
        <v>4.763698033678195</v>
      </c>
      <c r="H174" s="1">
        <f>INDEX('[1]Data'!F$21:F$220,'[1]Graph'!M174)</f>
        <v>0</v>
      </c>
      <c r="I174" s="1">
        <f>INDEX('[1]Data'!G$21:G$220,'[1]Graph'!M174)</f>
        <v>0.44333333333333336</v>
      </c>
      <c r="J174">
        <f t="shared" si="20"/>
        <v>0.22166666666666668</v>
      </c>
      <c r="K174" s="1">
        <f t="shared" si="21"/>
        <v>0</v>
      </c>
      <c r="L174">
        <v>9</v>
      </c>
      <c r="M174">
        <v>41</v>
      </c>
    </row>
    <row r="175" spans="1:13" ht="12.75">
      <c r="A175" s="1" t="str">
        <f>INDEX('[1]Data'!B$21:B$220,'[1]Graph'!M175)</f>
        <v>Gaza Strip &amp; West Bank</v>
      </c>
      <c r="B175" s="1">
        <f t="shared" si="16"/>
        <v>0</v>
      </c>
      <c r="C175" s="1">
        <f t="shared" si="17"/>
        <v>31.24120763736102</v>
      </c>
      <c r="D175" s="1">
        <f t="shared" si="18"/>
        <v>31.763674304027685</v>
      </c>
      <c r="E175" s="1">
        <f t="shared" si="19"/>
        <v>187.81518370941848</v>
      </c>
      <c r="F175" s="1">
        <f aca="true" t="shared" si="22" ref="F175:F238">RANK(E175,E$47:E$246,1)</f>
        <v>68</v>
      </c>
      <c r="G175" s="3">
        <f aca="true" t="shared" si="23" ref="G175:G238">C175</f>
        <v>31.24120763736102</v>
      </c>
      <c r="H175" s="1">
        <f>INDEX('[1]Data'!F$21:F$220,'[1]Graph'!M175)</f>
        <v>0</v>
      </c>
      <c r="I175" s="1">
        <f>INDEX('[1]Data'!G$21:G$220,'[1]Graph'!M175)</f>
        <v>1.0449333333333333</v>
      </c>
      <c r="J175">
        <f t="shared" si="20"/>
        <v>0.5224666666666666</v>
      </c>
      <c r="K175" s="1">
        <f t="shared" si="21"/>
        <v>0</v>
      </c>
      <c r="L175">
        <v>6</v>
      </c>
      <c r="M175">
        <v>102</v>
      </c>
    </row>
    <row r="176" spans="1:13" ht="12.75">
      <c r="A176" s="1" t="str">
        <f>INDEX('[1]Data'!B$21:B$220,'[1]Graph'!M176)</f>
        <v>Uruguay</v>
      </c>
      <c r="B176" s="1">
        <f aca="true" t="shared" si="24" ref="B176:B239">H176</f>
        <v>0</v>
      </c>
      <c r="C176" s="1">
        <f aca="true" t="shared" si="25" ref="C176:C239">IF(F176=1,I176/2,I176/2+VLOOKUP(F176-1,F$47:I$246,4,FALSE)/2+VLOOKUP(F176-1,F$47:G$246,2,FALSE))</f>
        <v>9.70956470034486</v>
      </c>
      <c r="D176" s="1">
        <f aca="true" t="shared" si="26" ref="D176:D239">C176+J176</f>
        <v>9.98836470034486</v>
      </c>
      <c r="E176" s="1">
        <f aca="true" t="shared" si="27" ref="E176:E239">100000*(INT(1000*H176)+I176/I$248)+M176</f>
        <v>91.79291798810618</v>
      </c>
      <c r="F176" s="1">
        <f t="shared" si="22"/>
        <v>34</v>
      </c>
      <c r="G176" s="3">
        <f t="shared" si="23"/>
        <v>9.70956470034486</v>
      </c>
      <c r="H176" s="1">
        <f>INDEX('[1]Data'!F$21:F$220,'[1]Graph'!M176)</f>
        <v>0</v>
      </c>
      <c r="I176" s="1">
        <f>INDEX('[1]Data'!G$21:G$220,'[1]Graph'!M176)</f>
        <v>0.5576000000000001</v>
      </c>
      <c r="J176">
        <f aca="true" t="shared" si="28" ref="J176:J239">I176/2</f>
        <v>0.27880000000000005</v>
      </c>
      <c r="K176" s="1">
        <f aca="true" t="shared" si="29" ref="K176:K239">IF(F176=200,0,B176-VLOOKUP(F176+1,F$47:H$246,3,FALSE))</f>
        <v>0</v>
      </c>
      <c r="L176">
        <v>8</v>
      </c>
      <c r="M176">
        <v>46</v>
      </c>
    </row>
    <row r="177" spans="1:13" ht="12.75">
      <c r="A177" s="1" t="str">
        <f>INDEX('[1]Data'!B$21:B$220,'[1]Graph'!M177)</f>
        <v>Liberia</v>
      </c>
      <c r="B177" s="1">
        <f t="shared" si="24"/>
        <v>2.19371267269972</v>
      </c>
      <c r="C177" s="1">
        <f t="shared" si="25"/>
        <v>568.0575394933919</v>
      </c>
      <c r="D177" s="1">
        <f t="shared" si="26"/>
        <v>568.4950919946068</v>
      </c>
      <c r="E177" s="1">
        <f t="shared" si="27"/>
        <v>219300257.86802655</v>
      </c>
      <c r="F177" s="1">
        <f t="shared" si="22"/>
        <v>150</v>
      </c>
      <c r="G177" s="3">
        <f t="shared" si="23"/>
        <v>568.0575394933919</v>
      </c>
      <c r="H177" s="1">
        <f>INDEX('[1]Data'!F$21:F$220,'[1]Graph'!M177)</f>
        <v>2.19371267269972</v>
      </c>
      <c r="I177" s="1">
        <f>INDEX('[1]Data'!G$21:G$220,'[1]Graph'!M177)</f>
        <v>0.8751050024297645</v>
      </c>
      <c r="J177">
        <f t="shared" si="28"/>
        <v>0.43755250121488226</v>
      </c>
      <c r="K177" s="1">
        <f t="shared" si="29"/>
        <v>-0.1502353577699873</v>
      </c>
      <c r="L177">
        <v>3</v>
      </c>
      <c r="M177">
        <v>186</v>
      </c>
    </row>
    <row r="178" spans="1:13" ht="12.75">
      <c r="A178" s="1" t="str">
        <f>INDEX('[1]Data'!B$21:B$220,'[1]Graph'!M178)</f>
        <v>Albania</v>
      </c>
      <c r="B178" s="1">
        <f t="shared" si="24"/>
        <v>0</v>
      </c>
      <c r="C178" s="1">
        <f t="shared" si="25"/>
        <v>14.807421014657303</v>
      </c>
      <c r="D178" s="1">
        <f t="shared" si="26"/>
        <v>15.101921014657302</v>
      </c>
      <c r="E178" s="1">
        <f t="shared" si="27"/>
        <v>113.37164400106624</v>
      </c>
      <c r="F178" s="1">
        <f t="shared" si="22"/>
        <v>44</v>
      </c>
      <c r="G178" s="3">
        <f t="shared" si="23"/>
        <v>14.807421014657303</v>
      </c>
      <c r="H178" s="1">
        <f>INDEX('[1]Data'!F$21:F$220,'[1]Graph'!M178)</f>
        <v>0</v>
      </c>
      <c r="I178" s="1">
        <f>INDEX('[1]Data'!G$21:G$220,'[1]Graph'!M178)</f>
        <v>0.589</v>
      </c>
      <c r="J178">
        <f t="shared" si="28"/>
        <v>0.2945</v>
      </c>
      <c r="K178" s="1">
        <f t="shared" si="29"/>
        <v>0</v>
      </c>
      <c r="L178">
        <v>9</v>
      </c>
      <c r="M178">
        <v>65</v>
      </c>
    </row>
    <row r="179" spans="1:13" ht="12.75">
      <c r="A179" s="1" t="str">
        <f>INDEX('[1]Data'!B$21:B$220,'[1]Graph'!M179)</f>
        <v>Armenia</v>
      </c>
      <c r="B179" s="1">
        <f t="shared" si="24"/>
        <v>0</v>
      </c>
      <c r="C179" s="1">
        <f t="shared" si="25"/>
        <v>18.5393210146573</v>
      </c>
      <c r="D179" s="1">
        <f t="shared" si="26"/>
        <v>18.760454347990635</v>
      </c>
      <c r="E179" s="1">
        <f t="shared" si="27"/>
        <v>118.32116426746728</v>
      </c>
      <c r="F179" s="1">
        <f t="shared" si="22"/>
        <v>50</v>
      </c>
      <c r="G179" s="3">
        <f t="shared" si="23"/>
        <v>18.5393210146573</v>
      </c>
      <c r="H179" s="1">
        <f>INDEX('[1]Data'!F$21:F$220,'[1]Graph'!M179)</f>
        <v>0</v>
      </c>
      <c r="I179" s="1">
        <f>INDEX('[1]Data'!G$21:G$220,'[1]Graph'!M179)</f>
        <v>0.4422666666666667</v>
      </c>
      <c r="J179">
        <f t="shared" si="28"/>
        <v>0.22113333333333335</v>
      </c>
      <c r="K179" s="1">
        <f t="shared" si="29"/>
        <v>0</v>
      </c>
      <c r="L179">
        <v>6</v>
      </c>
      <c r="M179">
        <v>82</v>
      </c>
    </row>
    <row r="180" spans="1:13" ht="12.75">
      <c r="A180" s="1" t="str">
        <f>INDEX('[1]Data'!B$21:B$220,'[1]Graph'!M180)</f>
        <v>Panama</v>
      </c>
      <c r="B180" s="1">
        <f t="shared" si="24"/>
        <v>0</v>
      </c>
      <c r="C180" s="1">
        <f t="shared" si="25"/>
        <v>15.424321014657302</v>
      </c>
      <c r="D180" s="1">
        <f t="shared" si="26"/>
        <v>15.746721014657302</v>
      </c>
      <c r="E180" s="1">
        <f t="shared" si="27"/>
        <v>113.95422080116727</v>
      </c>
      <c r="F180" s="1">
        <f t="shared" si="22"/>
        <v>45</v>
      </c>
      <c r="G180" s="3">
        <f t="shared" si="23"/>
        <v>15.424321014657302</v>
      </c>
      <c r="H180" s="1">
        <f>INDEX('[1]Data'!F$21:F$220,'[1]Graph'!M180)</f>
        <v>0</v>
      </c>
      <c r="I180" s="1">
        <f>INDEX('[1]Data'!G$21:G$220,'[1]Graph'!M180)</f>
        <v>0.6448</v>
      </c>
      <c r="J180">
        <f t="shared" si="28"/>
        <v>0.3224</v>
      </c>
      <c r="K180" s="1">
        <f t="shared" si="29"/>
        <v>0</v>
      </c>
      <c r="L180">
        <v>8</v>
      </c>
      <c r="M180">
        <v>61</v>
      </c>
    </row>
    <row r="181" spans="1:13" ht="12.75">
      <c r="A181" s="1" t="str">
        <f>INDEX('[1]Data'!B$21:B$220,'[1]Graph'!M181)</f>
        <v>United Arab Emirates</v>
      </c>
      <c r="B181" s="1">
        <f t="shared" si="24"/>
        <v>0</v>
      </c>
      <c r="C181" s="1">
        <f t="shared" si="25"/>
        <v>9.09516470034486</v>
      </c>
      <c r="D181" s="1">
        <f t="shared" si="26"/>
        <v>9.34456470034486</v>
      </c>
      <c r="E181" s="1">
        <f t="shared" si="27"/>
        <v>89.96396609122554</v>
      </c>
      <c r="F181" s="1">
        <f t="shared" si="22"/>
        <v>32</v>
      </c>
      <c r="G181" s="3">
        <f t="shared" si="23"/>
        <v>9.09516470034486</v>
      </c>
      <c r="H181" s="1">
        <f>INDEX('[1]Data'!F$21:F$220,'[1]Graph'!M181)</f>
        <v>0</v>
      </c>
      <c r="I181" s="1">
        <f>INDEX('[1]Data'!G$21:G$220,'[1]Graph'!M181)</f>
        <v>0.4988</v>
      </c>
      <c r="J181">
        <f t="shared" si="28"/>
        <v>0.2494</v>
      </c>
      <c r="K181" s="1">
        <f t="shared" si="29"/>
        <v>0</v>
      </c>
      <c r="L181">
        <v>6</v>
      </c>
      <c r="M181">
        <v>49</v>
      </c>
    </row>
    <row r="182" spans="1:13" ht="12.75">
      <c r="A182" s="1" t="str">
        <f>INDEX('[1]Data'!B$21:B$220,'[1]Graph'!M182)</f>
        <v>Mauritania</v>
      </c>
      <c r="B182" s="1">
        <f t="shared" si="24"/>
        <v>2.0000000000000004</v>
      </c>
      <c r="C182" s="1">
        <f t="shared" si="25"/>
        <v>474.5952285279402</v>
      </c>
      <c r="D182" s="1">
        <f t="shared" si="26"/>
        <v>474.99842852794023</v>
      </c>
      <c r="E182" s="1">
        <f t="shared" si="27"/>
        <v>200000218.225626</v>
      </c>
      <c r="F182" s="1">
        <f t="shared" si="22"/>
        <v>133</v>
      </c>
      <c r="G182" s="3">
        <f t="shared" si="23"/>
        <v>474.5952285279402</v>
      </c>
      <c r="H182" s="1">
        <f>INDEX('[1]Data'!F$21:F$220,'[1]Graph'!M182)</f>
        <v>2.0000000000000004</v>
      </c>
      <c r="I182" s="1">
        <f>INDEX('[1]Data'!G$21:G$220,'[1]Graph'!M182)</f>
        <v>0.8064</v>
      </c>
      <c r="J182">
        <f t="shared" si="28"/>
        <v>0.4032</v>
      </c>
      <c r="K182" s="1">
        <f t="shared" si="29"/>
        <v>1.3322676295501878E-15</v>
      </c>
      <c r="L182">
        <v>3</v>
      </c>
      <c r="M182">
        <v>152</v>
      </c>
    </row>
    <row r="183" spans="1:13" ht="12.75">
      <c r="A183" s="1" t="str">
        <f>INDEX('[1]Data'!B$21:B$220,'[1]Graph'!M183)</f>
        <v>Oman</v>
      </c>
      <c r="B183" s="1">
        <f t="shared" si="24"/>
        <v>0</v>
      </c>
      <c r="C183" s="1">
        <f t="shared" si="25"/>
        <v>21.791521014657302</v>
      </c>
      <c r="D183" s="1">
        <f t="shared" si="26"/>
        <v>22.138721014657303</v>
      </c>
      <c r="E183" s="1">
        <f t="shared" si="27"/>
        <v>131.02762240125705</v>
      </c>
      <c r="F183" s="1">
        <f t="shared" si="22"/>
        <v>54</v>
      </c>
      <c r="G183" s="3">
        <f t="shared" si="23"/>
        <v>21.791521014657302</v>
      </c>
      <c r="H183" s="1">
        <f>INDEX('[1]Data'!F$21:F$220,'[1]Graph'!M183)</f>
        <v>0</v>
      </c>
      <c r="I183" s="1">
        <f>INDEX('[1]Data'!G$21:G$220,'[1]Graph'!M183)</f>
        <v>0.6943999999999999</v>
      </c>
      <c r="J183">
        <f t="shared" si="28"/>
        <v>0.34719999999999995</v>
      </c>
      <c r="K183" s="1">
        <f t="shared" si="29"/>
        <v>0</v>
      </c>
      <c r="L183">
        <v>6</v>
      </c>
      <c r="M183">
        <v>74</v>
      </c>
    </row>
    <row r="184" spans="1:13" ht="12.75">
      <c r="A184" s="1" t="str">
        <f>INDEX('[1]Data'!B$21:B$220,'[1]Graph'!M184)</f>
        <v>Jamaica</v>
      </c>
      <c r="B184" s="1">
        <f t="shared" si="24"/>
        <v>0</v>
      </c>
      <c r="C184" s="1">
        <f t="shared" si="25"/>
        <v>20.094987681323968</v>
      </c>
      <c r="D184" s="1">
        <f t="shared" si="26"/>
        <v>20.3619210146573</v>
      </c>
      <c r="E184" s="1">
        <f t="shared" si="27"/>
        <v>122.84381722247183</v>
      </c>
      <c r="F184" s="1">
        <f t="shared" si="22"/>
        <v>52</v>
      </c>
      <c r="G184" s="3">
        <f t="shared" si="23"/>
        <v>20.094987681323968</v>
      </c>
      <c r="H184" s="1">
        <f>INDEX('[1]Data'!F$21:F$220,'[1]Graph'!M184)</f>
        <v>0</v>
      </c>
      <c r="I184" s="1">
        <f>INDEX('[1]Data'!G$21:G$220,'[1]Graph'!M184)</f>
        <v>0.5338666666666667</v>
      </c>
      <c r="J184">
        <f t="shared" si="28"/>
        <v>0.26693333333333336</v>
      </c>
      <c r="K184" s="1">
        <f t="shared" si="29"/>
        <v>0</v>
      </c>
      <c r="L184">
        <v>8</v>
      </c>
      <c r="M184">
        <v>79</v>
      </c>
    </row>
    <row r="185" spans="1:13" ht="12.75">
      <c r="A185" s="1" t="str">
        <f>INDEX('[1]Data'!B$21:B$220,'[1]Graph'!M185)</f>
        <v>Mongolia</v>
      </c>
      <c r="B185" s="1">
        <f t="shared" si="24"/>
        <v>0</v>
      </c>
      <c r="C185" s="1">
        <f t="shared" si="25"/>
        <v>25.202987681323965</v>
      </c>
      <c r="D185" s="1">
        <f t="shared" si="26"/>
        <v>25.490721014657296</v>
      </c>
      <c r="E185" s="1">
        <f t="shared" si="27"/>
        <v>164.2602185644826</v>
      </c>
      <c r="F185" s="1">
        <f t="shared" si="22"/>
        <v>60</v>
      </c>
      <c r="G185" s="3">
        <f t="shared" si="23"/>
        <v>25.202987681323965</v>
      </c>
      <c r="H185" s="1">
        <f>INDEX('[1]Data'!F$21:F$220,'[1]Graph'!M185)</f>
        <v>0</v>
      </c>
      <c r="I185" s="1">
        <f>INDEX('[1]Data'!G$21:G$220,'[1]Graph'!M185)</f>
        <v>0.5754666666666668</v>
      </c>
      <c r="J185">
        <f t="shared" si="28"/>
        <v>0.2877333333333334</v>
      </c>
      <c r="K185" s="1">
        <f t="shared" si="29"/>
        <v>0</v>
      </c>
      <c r="L185">
        <v>7</v>
      </c>
      <c r="M185">
        <v>117</v>
      </c>
    </row>
    <row r="186" spans="1:13" ht="12.75">
      <c r="A186" s="1" t="str">
        <f>INDEX('[1]Data'!B$21:B$220,'[1]Graph'!M186)</f>
        <v>Kuwait</v>
      </c>
      <c r="B186" s="1">
        <f t="shared" si="24"/>
        <v>0</v>
      </c>
      <c r="C186" s="1">
        <f t="shared" si="25"/>
        <v>5.194164700344862</v>
      </c>
      <c r="D186" s="1">
        <f t="shared" si="26"/>
        <v>5.402964700344862</v>
      </c>
      <c r="E186" s="1">
        <f t="shared" si="27"/>
        <v>78.2954134717237</v>
      </c>
      <c r="F186" s="1">
        <f t="shared" si="22"/>
        <v>24</v>
      </c>
      <c r="G186" s="3">
        <f t="shared" si="23"/>
        <v>5.194164700344862</v>
      </c>
      <c r="H186" s="1">
        <f>INDEX('[1]Data'!F$21:F$220,'[1]Graph'!M186)</f>
        <v>0</v>
      </c>
      <c r="I186" s="1">
        <f>INDEX('[1]Data'!G$21:G$220,'[1]Graph'!M186)</f>
        <v>0.41759999999999997</v>
      </c>
      <c r="J186">
        <f t="shared" si="28"/>
        <v>0.20879999999999999</v>
      </c>
      <c r="K186" s="1">
        <f t="shared" si="29"/>
        <v>0</v>
      </c>
      <c r="L186">
        <v>6</v>
      </c>
      <c r="M186">
        <v>44</v>
      </c>
    </row>
    <row r="187" spans="1:13" ht="12.75">
      <c r="A187" s="1" t="str">
        <f>INDEX('[1]Data'!B$21:B$220,'[1]Graph'!M187)</f>
        <v>Latvia</v>
      </c>
      <c r="B187" s="1">
        <f t="shared" si="24"/>
        <v>0</v>
      </c>
      <c r="C187" s="1">
        <f t="shared" si="25"/>
        <v>3.646598033678196</v>
      </c>
      <c r="D187" s="1">
        <f t="shared" si="26"/>
        <v>3.773098033678196</v>
      </c>
      <c r="E187" s="1">
        <f t="shared" si="27"/>
        <v>70.77763316174833</v>
      </c>
      <c r="F187" s="1">
        <f t="shared" si="22"/>
        <v>19</v>
      </c>
      <c r="G187" s="3">
        <f t="shared" si="23"/>
        <v>3.646598033678196</v>
      </c>
      <c r="H187" s="1">
        <f>INDEX('[1]Data'!F$21:F$220,'[1]Graph'!M187)</f>
        <v>0</v>
      </c>
      <c r="I187" s="1">
        <f>INDEX('[1]Data'!G$21:G$220,'[1]Graph'!M187)</f>
        <v>0.253</v>
      </c>
      <c r="J187">
        <f t="shared" si="28"/>
        <v>0.1265</v>
      </c>
      <c r="K187" s="1">
        <f t="shared" si="29"/>
        <v>0</v>
      </c>
      <c r="L187">
        <v>9</v>
      </c>
      <c r="M187">
        <v>50</v>
      </c>
    </row>
    <row r="188" spans="1:13" ht="12.75">
      <c r="A188" s="1" t="str">
        <f>INDEX('[1]Data'!B$21:B$220,'[1]Graph'!M188)</f>
        <v>Bhutan</v>
      </c>
      <c r="B188" s="1">
        <f t="shared" si="24"/>
        <v>2.344230314598381</v>
      </c>
      <c r="C188" s="1">
        <f t="shared" si="25"/>
        <v>575.6397792612685</v>
      </c>
      <c r="D188" s="1">
        <f t="shared" si="26"/>
        <v>575.9463125946017</v>
      </c>
      <c r="E188" s="1">
        <f t="shared" si="27"/>
        <v>234400184.3481198</v>
      </c>
      <c r="F188" s="1">
        <f t="shared" si="22"/>
        <v>153</v>
      </c>
      <c r="G188" s="3">
        <f t="shared" si="23"/>
        <v>575.6397792612685</v>
      </c>
      <c r="H188" s="1">
        <f>INDEX('[1]Data'!F$21:F$220,'[1]Graph'!M188)</f>
        <v>2.344230314598381</v>
      </c>
      <c r="I188" s="1">
        <f>INDEX('[1]Data'!G$21:G$220,'[1]Graph'!M188)</f>
        <v>0.6130666666666666</v>
      </c>
      <c r="J188">
        <f t="shared" si="28"/>
        <v>0.3065333333333333</v>
      </c>
      <c r="K188" s="1">
        <f t="shared" si="29"/>
        <v>-3.1086244689504383E-15</v>
      </c>
      <c r="L188">
        <v>4</v>
      </c>
      <c r="M188">
        <v>134</v>
      </c>
    </row>
    <row r="189" spans="1:13" ht="12.75">
      <c r="A189" s="1" t="str">
        <f>INDEX('[1]Data'!B$21:B$220,'[1]Graph'!M189)</f>
        <v>Namibia</v>
      </c>
      <c r="B189" s="1">
        <f t="shared" si="24"/>
        <v>0</v>
      </c>
      <c r="C189" s="1">
        <f t="shared" si="25"/>
        <v>28.414654347990634</v>
      </c>
      <c r="D189" s="1">
        <f t="shared" si="26"/>
        <v>28.702654347990634</v>
      </c>
      <c r="E189" s="1">
        <f t="shared" si="27"/>
        <v>173.3040185816879</v>
      </c>
      <c r="F189" s="1">
        <f t="shared" si="22"/>
        <v>64</v>
      </c>
      <c r="G189" s="3">
        <f t="shared" si="23"/>
        <v>28.414654347990634</v>
      </c>
      <c r="H189" s="1">
        <f>INDEX('[1]Data'!F$21:F$220,'[1]Graph'!M189)</f>
        <v>0</v>
      </c>
      <c r="I189" s="1">
        <f>INDEX('[1]Data'!G$21:G$220,'[1]Graph'!M189)</f>
        <v>0.5760000000000001</v>
      </c>
      <c r="J189">
        <f t="shared" si="28"/>
        <v>0.28800000000000003</v>
      </c>
      <c r="K189" s="1">
        <f t="shared" si="29"/>
        <v>0</v>
      </c>
      <c r="L189">
        <v>2</v>
      </c>
      <c r="M189">
        <v>126</v>
      </c>
    </row>
    <row r="190" spans="1:13" ht="12.75">
      <c r="A190" s="1" t="str">
        <f>INDEX('[1]Data'!B$21:B$220,'[1]Graph'!M190)</f>
        <v>Slovenia</v>
      </c>
      <c r="B190" s="1">
        <f t="shared" si="24"/>
        <v>0</v>
      </c>
      <c r="C190" s="1">
        <f t="shared" si="25"/>
        <v>0.40358654318864207</v>
      </c>
      <c r="D190" s="1">
        <f t="shared" si="26"/>
        <v>0.503586543188642</v>
      </c>
      <c r="E190" s="1">
        <f t="shared" si="27"/>
        <v>43.42500645197496</v>
      </c>
      <c r="F190" s="1">
        <f t="shared" si="22"/>
        <v>7</v>
      </c>
      <c r="G190" s="3">
        <f t="shared" si="23"/>
        <v>0.40358654318864207</v>
      </c>
      <c r="H190" s="1">
        <f>INDEX('[1]Data'!F$21:F$220,'[1]Graph'!M190)</f>
        <v>0</v>
      </c>
      <c r="I190" s="1">
        <f>INDEX('[1]Data'!G$21:G$220,'[1]Graph'!M190)</f>
        <v>0.2</v>
      </c>
      <c r="J190">
        <f t="shared" si="28"/>
        <v>0.1</v>
      </c>
      <c r="K190" s="1">
        <f t="shared" si="29"/>
        <v>0</v>
      </c>
      <c r="L190">
        <v>9</v>
      </c>
      <c r="M190">
        <v>27</v>
      </c>
    </row>
    <row r="191" spans="1:13" ht="12.75">
      <c r="A191" s="1" t="str">
        <f>INDEX('[1]Data'!B$21:B$220,'[1]Graph'!M191)</f>
        <v>TFYR Macedonia</v>
      </c>
      <c r="B191" s="1">
        <f t="shared" si="24"/>
        <v>1.0000000000000036</v>
      </c>
      <c r="C191" s="1">
        <f t="shared" si="25"/>
        <v>410.83881205174976</v>
      </c>
      <c r="D191" s="1">
        <f t="shared" si="26"/>
        <v>410.9854787184164</v>
      </c>
      <c r="E191" s="1">
        <f t="shared" si="27"/>
        <v>100000084.09000945</v>
      </c>
      <c r="F191" s="1">
        <f t="shared" si="22"/>
        <v>119</v>
      </c>
      <c r="G191" s="3">
        <f t="shared" si="23"/>
        <v>410.83881205174976</v>
      </c>
      <c r="H191" s="1">
        <f>INDEX('[1]Data'!F$21:F$220,'[1]Graph'!M191)</f>
        <v>1.0000000000000036</v>
      </c>
      <c r="I191" s="1">
        <f>INDEX('[1]Data'!G$21:G$220,'[1]Graph'!M191)</f>
        <v>0.29333333333333333</v>
      </c>
      <c r="J191">
        <f t="shared" si="28"/>
        <v>0.14666666666666667</v>
      </c>
      <c r="K191" s="1">
        <f t="shared" si="29"/>
        <v>2.886579864025407E-15</v>
      </c>
      <c r="L191">
        <v>9</v>
      </c>
      <c r="M191">
        <v>60</v>
      </c>
    </row>
    <row r="192" spans="1:13" ht="12.75">
      <c r="A192" s="1" t="str">
        <f>INDEX('[1]Data'!B$21:B$220,'[1]Graph'!M192)</f>
        <v>Botswana</v>
      </c>
      <c r="B192" s="1">
        <f t="shared" si="24"/>
        <v>0</v>
      </c>
      <c r="C192" s="1">
        <f t="shared" si="25"/>
        <v>27.704454347990634</v>
      </c>
      <c r="D192" s="1">
        <f t="shared" si="26"/>
        <v>27.943254347990635</v>
      </c>
      <c r="E192" s="1">
        <f t="shared" si="27"/>
        <v>167.2229154073162</v>
      </c>
      <c r="F192" s="1">
        <f t="shared" si="22"/>
        <v>62</v>
      </c>
      <c r="G192" s="3">
        <f t="shared" si="23"/>
        <v>27.704454347990634</v>
      </c>
      <c r="H192" s="1">
        <f>INDEX('[1]Data'!F$21:F$220,'[1]Graph'!M192)</f>
        <v>0</v>
      </c>
      <c r="I192" s="1">
        <f>INDEX('[1]Data'!G$21:G$220,'[1]Graph'!M192)</f>
        <v>0.4776</v>
      </c>
      <c r="J192">
        <f t="shared" si="28"/>
        <v>0.2388</v>
      </c>
      <c r="K192" s="1">
        <f t="shared" si="29"/>
        <v>0</v>
      </c>
      <c r="L192">
        <v>2</v>
      </c>
      <c r="M192">
        <v>128</v>
      </c>
    </row>
    <row r="193" spans="1:13" ht="12.75">
      <c r="A193" s="1" t="str">
        <f>INDEX('[1]Data'!B$21:B$220,'[1]Graph'!M193)</f>
        <v>Lesotho</v>
      </c>
      <c r="B193" s="1">
        <f t="shared" si="24"/>
        <v>0</v>
      </c>
      <c r="C193" s="1">
        <f t="shared" si="25"/>
        <v>30.479340970694352</v>
      </c>
      <c r="D193" s="1">
        <f t="shared" si="26"/>
        <v>30.718740970694352</v>
      </c>
      <c r="E193" s="1">
        <f t="shared" si="27"/>
        <v>184.32146544602804</v>
      </c>
      <c r="F193" s="1">
        <f t="shared" si="22"/>
        <v>67</v>
      </c>
      <c r="G193" s="3">
        <f t="shared" si="23"/>
        <v>30.479340970694352</v>
      </c>
      <c r="H193" s="1">
        <f>INDEX('[1]Data'!F$21:F$220,'[1]Graph'!M193)</f>
        <v>0</v>
      </c>
      <c r="I193" s="1">
        <f>INDEX('[1]Data'!G$21:G$220,'[1]Graph'!M193)</f>
        <v>0.4788</v>
      </c>
      <c r="J193">
        <f t="shared" si="28"/>
        <v>0.2394</v>
      </c>
      <c r="K193" s="1">
        <f t="shared" si="29"/>
        <v>0</v>
      </c>
      <c r="L193">
        <v>2</v>
      </c>
      <c r="M193">
        <v>145</v>
      </c>
    </row>
    <row r="194" spans="1:13" ht="12.75">
      <c r="A194" s="1" t="str">
        <f>INDEX('[1]Data'!B$21:B$220,'[1]Graph'!M194)</f>
        <v>Gambia</v>
      </c>
      <c r="B194" s="1">
        <f t="shared" si="24"/>
        <v>4.0000000000000036</v>
      </c>
      <c r="C194" s="1">
        <f t="shared" si="25"/>
        <v>1150.488716224009</v>
      </c>
      <c r="D194" s="1">
        <f t="shared" si="26"/>
        <v>1150.6795828906756</v>
      </c>
      <c r="E194" s="1">
        <f t="shared" si="27"/>
        <v>400000186.34986234</v>
      </c>
      <c r="F194" s="1">
        <f t="shared" si="22"/>
        <v>188</v>
      </c>
      <c r="G194" s="3">
        <f t="shared" si="23"/>
        <v>1150.488716224009</v>
      </c>
      <c r="H194" s="1">
        <f>INDEX('[1]Data'!F$21:F$220,'[1]Graph'!M194)</f>
        <v>4.0000000000000036</v>
      </c>
      <c r="I194" s="1">
        <f>INDEX('[1]Data'!G$21:G$220,'[1]Graph'!M194)</f>
        <v>0.38173333333333326</v>
      </c>
      <c r="J194">
        <f t="shared" si="28"/>
        <v>0.19086666666666663</v>
      </c>
      <c r="K194" s="1">
        <f t="shared" si="29"/>
        <v>3.552713678800501E-15</v>
      </c>
      <c r="L194">
        <v>3</v>
      </c>
      <c r="M194">
        <v>155</v>
      </c>
    </row>
    <row r="195" spans="1:13" ht="12.75">
      <c r="A195" s="1" t="str">
        <f>INDEX('[1]Data'!B$21:B$220,'[1]Graph'!M195)</f>
        <v>Guinea-Bissau</v>
      </c>
      <c r="B195" s="1">
        <f t="shared" si="24"/>
        <v>2.0591797943481187</v>
      </c>
      <c r="C195" s="1">
        <f t="shared" si="25"/>
        <v>505.24509519460685</v>
      </c>
      <c r="D195" s="1">
        <f t="shared" si="26"/>
        <v>505.46489519460687</v>
      </c>
      <c r="E195" s="1">
        <f t="shared" si="27"/>
        <v>205900208.10216418</v>
      </c>
      <c r="F195" s="1">
        <f t="shared" si="22"/>
        <v>141</v>
      </c>
      <c r="G195" s="3">
        <f t="shared" si="23"/>
        <v>505.24509519460685</v>
      </c>
      <c r="H195" s="1">
        <f>INDEX('[1]Data'!F$21:F$220,'[1]Graph'!M195)</f>
        <v>2.0591797943481187</v>
      </c>
      <c r="I195" s="1">
        <f>INDEX('[1]Data'!G$21:G$220,'[1]Graph'!M195)</f>
        <v>0.4396</v>
      </c>
      <c r="J195">
        <f t="shared" si="28"/>
        <v>0.2198</v>
      </c>
      <c r="K195" s="1">
        <f t="shared" si="29"/>
        <v>-3.9968028886505635E-15</v>
      </c>
      <c r="L195">
        <v>3</v>
      </c>
      <c r="M195">
        <v>172</v>
      </c>
    </row>
    <row r="196" spans="1:13" ht="12.75">
      <c r="A196" s="1" t="str">
        <f>INDEX('[1]Data'!B$21:B$220,'[1]Graph'!M196)</f>
        <v>Estonia</v>
      </c>
      <c r="B196" s="1">
        <f t="shared" si="24"/>
        <v>0</v>
      </c>
      <c r="C196" s="1">
        <f t="shared" si="25"/>
        <v>0.5759532098553087</v>
      </c>
      <c r="D196" s="1">
        <f t="shared" si="26"/>
        <v>0.6483198765219754</v>
      </c>
      <c r="E196" s="1">
        <f t="shared" si="27"/>
        <v>47.88622966907921</v>
      </c>
      <c r="F196" s="1">
        <f t="shared" si="22"/>
        <v>8</v>
      </c>
      <c r="G196" s="3">
        <f t="shared" si="23"/>
        <v>0.5759532098553087</v>
      </c>
      <c r="H196" s="1">
        <f>INDEX('[1]Data'!F$21:F$220,'[1]Graph'!M196)</f>
        <v>0</v>
      </c>
      <c r="I196" s="1">
        <f>INDEX('[1]Data'!G$21:G$220,'[1]Graph'!M196)</f>
        <v>0.14473333333333332</v>
      </c>
      <c r="J196">
        <f t="shared" si="28"/>
        <v>0.07236666666666666</v>
      </c>
      <c r="K196" s="1">
        <f t="shared" si="29"/>
        <v>0</v>
      </c>
      <c r="L196">
        <v>9</v>
      </c>
      <c r="M196">
        <v>36</v>
      </c>
    </row>
    <row r="197" spans="1:13" ht="12.75">
      <c r="A197" s="1" t="str">
        <f>INDEX('[1]Data'!B$21:B$220,'[1]Graph'!M197)</f>
        <v>Gabon</v>
      </c>
      <c r="B197" s="1">
        <f t="shared" si="24"/>
        <v>2.680801848033366</v>
      </c>
      <c r="C197" s="1">
        <f t="shared" si="25"/>
        <v>831.9869125946018</v>
      </c>
      <c r="D197" s="1">
        <f t="shared" si="26"/>
        <v>832.1645792612685</v>
      </c>
      <c r="E197" s="1">
        <f t="shared" si="27"/>
        <v>268000151.18176147</v>
      </c>
      <c r="F197" s="1">
        <f t="shared" si="22"/>
        <v>159</v>
      </c>
      <c r="G197" s="3">
        <f t="shared" si="23"/>
        <v>831.9869125946018</v>
      </c>
      <c r="H197" s="1">
        <f>INDEX('[1]Data'!F$21:F$220,'[1]Graph'!M197)</f>
        <v>2.680801848033366</v>
      </c>
      <c r="I197" s="1">
        <f>INDEX('[1]Data'!G$21:G$220,'[1]Graph'!M197)</f>
        <v>0.3553333333333334</v>
      </c>
      <c r="J197">
        <f t="shared" si="28"/>
        <v>0.1776666666666667</v>
      </c>
      <c r="K197" s="1">
        <f t="shared" si="29"/>
        <v>1.7763568394002505E-15</v>
      </c>
      <c r="L197">
        <v>1</v>
      </c>
      <c r="M197">
        <v>122</v>
      </c>
    </row>
    <row r="198" spans="1:13" ht="12.75">
      <c r="A198" s="1" t="str">
        <f>INDEX('[1]Data'!B$21:B$220,'[1]Graph'!M198)</f>
        <v>Trinidad &amp; Tobago</v>
      </c>
      <c r="B198" s="1">
        <f t="shared" si="24"/>
        <v>0</v>
      </c>
      <c r="C198" s="1">
        <f t="shared" si="25"/>
        <v>3.4191313670115293</v>
      </c>
      <c r="D198" s="1">
        <f t="shared" si="26"/>
        <v>3.520098033678196</v>
      </c>
      <c r="E198" s="1">
        <f t="shared" si="27"/>
        <v>70.58378151434405</v>
      </c>
      <c r="F198" s="1">
        <f t="shared" si="22"/>
        <v>18</v>
      </c>
      <c r="G198" s="3">
        <f t="shared" si="23"/>
        <v>3.4191313670115293</v>
      </c>
      <c r="H198" s="1">
        <f>INDEX('[1]Data'!F$21:F$220,'[1]Graph'!M198)</f>
        <v>0</v>
      </c>
      <c r="I198" s="1">
        <f>INDEX('[1]Data'!G$21:G$220,'[1]Graph'!M198)</f>
        <v>0.20193333333333335</v>
      </c>
      <c r="J198">
        <f t="shared" si="28"/>
        <v>0.10096666666666668</v>
      </c>
      <c r="K198" s="1">
        <f t="shared" si="29"/>
        <v>0</v>
      </c>
      <c r="L198">
        <v>8</v>
      </c>
      <c r="M198">
        <v>54</v>
      </c>
    </row>
    <row r="199" spans="1:13" ht="12.75">
      <c r="A199" s="1" t="str">
        <f>INDEX('[1]Data'!B$21:B$220,'[1]Graph'!M199)</f>
        <v>Mauritius</v>
      </c>
      <c r="B199" s="1">
        <f t="shared" si="24"/>
        <v>0</v>
      </c>
      <c r="C199" s="1">
        <f t="shared" si="25"/>
        <v>5.558564700344862</v>
      </c>
      <c r="D199" s="1">
        <f t="shared" si="26"/>
        <v>5.659764700344862</v>
      </c>
      <c r="E199" s="1">
        <f t="shared" si="27"/>
        <v>80.62210652939865</v>
      </c>
      <c r="F199" s="1">
        <f t="shared" si="22"/>
        <v>26</v>
      </c>
      <c r="G199" s="3">
        <f t="shared" si="23"/>
        <v>5.558564700344862</v>
      </c>
      <c r="H199" s="1">
        <f>INDEX('[1]Data'!F$21:F$220,'[1]Graph'!M199)</f>
        <v>0</v>
      </c>
      <c r="I199" s="1">
        <f>INDEX('[1]Data'!G$21:G$220,'[1]Graph'!M199)</f>
        <v>0.20239999999999997</v>
      </c>
      <c r="J199">
        <f t="shared" si="28"/>
        <v>0.10119999999999998</v>
      </c>
      <c r="K199" s="1">
        <f t="shared" si="29"/>
        <v>0</v>
      </c>
      <c r="L199">
        <v>2</v>
      </c>
      <c r="M199">
        <v>64</v>
      </c>
    </row>
    <row r="200" spans="1:13" ht="12.75">
      <c r="A200" s="1" t="str">
        <f>INDEX('[1]Data'!B$21:B$220,'[1]Graph'!M200)</f>
        <v>Swaziland</v>
      </c>
      <c r="B200" s="1">
        <f t="shared" si="24"/>
        <v>0</v>
      </c>
      <c r="C200" s="1">
        <f t="shared" si="25"/>
        <v>24.7550210146573</v>
      </c>
      <c r="D200" s="1">
        <f t="shared" si="26"/>
        <v>24.915254347990633</v>
      </c>
      <c r="E200" s="1">
        <f t="shared" si="27"/>
        <v>163.31833533821452</v>
      </c>
      <c r="F200" s="1">
        <f t="shared" si="22"/>
        <v>59</v>
      </c>
      <c r="G200" s="3">
        <f t="shared" si="23"/>
        <v>24.7550210146573</v>
      </c>
      <c r="H200" s="1">
        <f>INDEX('[1]Data'!F$21:F$220,'[1]Graph'!M200)</f>
        <v>0</v>
      </c>
      <c r="I200" s="1">
        <f>INDEX('[1]Data'!G$21:G$220,'[1]Graph'!M200)</f>
        <v>0.3204666666666667</v>
      </c>
      <c r="J200">
        <f t="shared" si="28"/>
        <v>0.16023333333333334</v>
      </c>
      <c r="K200" s="1">
        <f t="shared" si="29"/>
        <v>0</v>
      </c>
      <c r="L200">
        <v>2</v>
      </c>
      <c r="M200">
        <v>137</v>
      </c>
    </row>
    <row r="201" spans="1:13" ht="12.75">
      <c r="A201" s="1" t="str">
        <f>INDEX('[1]Data'!B$21:B$220,'[1]Graph'!M201)</f>
        <v>Cyprus</v>
      </c>
      <c r="B201" s="1">
        <f t="shared" si="24"/>
        <v>0</v>
      </c>
      <c r="C201" s="1">
        <f t="shared" si="25"/>
        <v>0.23610214285714287</v>
      </c>
      <c r="D201" s="1">
        <f t="shared" si="26"/>
        <v>0.2950354761904762</v>
      </c>
      <c r="E201" s="1">
        <f t="shared" si="27"/>
        <v>39.67980380236391</v>
      </c>
      <c r="F201" s="1">
        <f t="shared" si="22"/>
        <v>5</v>
      </c>
      <c r="G201" s="3">
        <f t="shared" si="23"/>
        <v>0.23610214285714287</v>
      </c>
      <c r="H201" s="1">
        <f>INDEX('[1]Data'!F$21:F$220,'[1]Graph'!M201)</f>
        <v>0</v>
      </c>
      <c r="I201" s="1">
        <f>INDEX('[1]Data'!G$21:G$220,'[1]Graph'!M201)</f>
        <v>0.1178666666666667</v>
      </c>
      <c r="J201">
        <f t="shared" si="28"/>
        <v>0.05893333333333335</v>
      </c>
      <c r="K201" s="1">
        <f t="shared" si="29"/>
        <v>0</v>
      </c>
      <c r="L201">
        <v>9</v>
      </c>
      <c r="M201">
        <v>30</v>
      </c>
    </row>
    <row r="202" spans="1:13" ht="12.75">
      <c r="A202" s="1" t="str">
        <f>INDEX('[1]Data'!B$21:B$220,'[1]Graph'!M202)</f>
        <v>Fiji</v>
      </c>
      <c r="B202" s="1">
        <f t="shared" si="24"/>
        <v>0</v>
      </c>
      <c r="C202" s="1">
        <f t="shared" si="25"/>
        <v>10.096009524167748</v>
      </c>
      <c r="D202" s="1">
        <f t="shared" si="26"/>
        <v>10.183209524167747</v>
      </c>
      <c r="E202" s="1">
        <f t="shared" si="27"/>
        <v>95.32260562612217</v>
      </c>
      <c r="F202" s="1">
        <f t="shared" si="22"/>
        <v>36</v>
      </c>
      <c r="G202" s="3">
        <f t="shared" si="23"/>
        <v>10.096009524167748</v>
      </c>
      <c r="H202" s="1">
        <f>INDEX('[1]Data'!F$21:F$220,'[1]Graph'!M202)</f>
        <v>0</v>
      </c>
      <c r="I202" s="1">
        <f>INDEX('[1]Data'!G$21:G$220,'[1]Graph'!M202)</f>
        <v>0.17440000000000005</v>
      </c>
      <c r="J202">
        <f t="shared" si="28"/>
        <v>0.08720000000000003</v>
      </c>
      <c r="K202" s="1">
        <f t="shared" si="29"/>
        <v>0</v>
      </c>
      <c r="L202">
        <v>5</v>
      </c>
      <c r="M202">
        <v>81</v>
      </c>
    </row>
    <row r="203" spans="1:13" ht="12.75">
      <c r="A203" s="1" t="str">
        <f>INDEX('[1]Data'!B$21:B$220,'[1]Graph'!M203)</f>
        <v>Guyana</v>
      </c>
      <c r="B203" s="1">
        <f t="shared" si="24"/>
        <v>0</v>
      </c>
      <c r="C203" s="1">
        <f t="shared" si="25"/>
        <v>17.066387681323967</v>
      </c>
      <c r="D203" s="1">
        <f t="shared" si="26"/>
        <v>17.146387681323965</v>
      </c>
      <c r="E203" s="1">
        <f t="shared" si="27"/>
        <v>117.14000516157996</v>
      </c>
      <c r="F203" s="1">
        <f t="shared" si="22"/>
        <v>48</v>
      </c>
      <c r="G203" s="3">
        <f t="shared" si="23"/>
        <v>17.066387681323967</v>
      </c>
      <c r="H203" s="1">
        <f>INDEX('[1]Data'!F$21:F$220,'[1]Graph'!M203)</f>
        <v>0</v>
      </c>
      <c r="I203" s="1">
        <f>INDEX('[1]Data'!G$21:G$220,'[1]Graph'!M203)</f>
        <v>0.16</v>
      </c>
      <c r="J203">
        <f t="shared" si="28"/>
        <v>0.08</v>
      </c>
      <c r="K203" s="1">
        <f t="shared" si="29"/>
        <v>0</v>
      </c>
      <c r="L203">
        <v>8</v>
      </c>
      <c r="M203">
        <v>104</v>
      </c>
    </row>
    <row r="204" spans="1:13" ht="12.75">
      <c r="A204" s="1" t="str">
        <f>INDEX('[1]Data'!B$21:B$220,'[1]Graph'!M204)</f>
        <v>Bahrain</v>
      </c>
      <c r="B204" s="1">
        <f t="shared" si="24"/>
        <v>0</v>
      </c>
      <c r="C204" s="1">
        <f t="shared" si="25"/>
        <v>1.3074532098553087</v>
      </c>
      <c r="D204" s="1">
        <f t="shared" si="26"/>
        <v>1.375586543188642</v>
      </c>
      <c r="E204" s="1">
        <f t="shared" si="27"/>
        <v>51.1909043959456</v>
      </c>
      <c r="F204" s="1">
        <f t="shared" si="22"/>
        <v>10</v>
      </c>
      <c r="G204" s="3">
        <f t="shared" si="23"/>
        <v>1.3074532098553087</v>
      </c>
      <c r="H204" s="1">
        <f>INDEX('[1]Data'!F$21:F$220,'[1]Graph'!M204)</f>
        <v>0</v>
      </c>
      <c r="I204" s="1">
        <f>INDEX('[1]Data'!G$21:G$220,'[1]Graph'!M204)</f>
        <v>0.13626666666666665</v>
      </c>
      <c r="J204">
        <f t="shared" si="28"/>
        <v>0.06813333333333332</v>
      </c>
      <c r="K204" s="1">
        <f t="shared" si="29"/>
        <v>0</v>
      </c>
      <c r="L204">
        <v>6</v>
      </c>
      <c r="M204">
        <v>40</v>
      </c>
    </row>
    <row r="205" spans="1:13" ht="12.75">
      <c r="A205" s="1" t="str">
        <f>INDEX('[1]Data'!B$21:B$220,'[1]Graph'!M205)</f>
        <v>Comoros</v>
      </c>
      <c r="B205" s="1">
        <f t="shared" si="24"/>
        <v>1.182636069223694</v>
      </c>
      <c r="C205" s="1">
        <f t="shared" si="25"/>
        <v>428.77111205174975</v>
      </c>
      <c r="D205" s="1">
        <f t="shared" si="26"/>
        <v>428.86981205174976</v>
      </c>
      <c r="E205" s="1">
        <f t="shared" si="27"/>
        <v>118200152.21148138</v>
      </c>
      <c r="F205" s="1">
        <f t="shared" si="22"/>
        <v>124</v>
      </c>
      <c r="G205" s="3">
        <f t="shared" si="23"/>
        <v>428.77111205174975</v>
      </c>
      <c r="H205" s="1">
        <f>INDEX('[1]Data'!F$21:F$220,'[1]Graph'!M205)</f>
        <v>1.182636069223694</v>
      </c>
      <c r="I205" s="1">
        <f>INDEX('[1]Data'!G$21:G$220,'[1]Graph'!M205)</f>
        <v>0.19739999999999996</v>
      </c>
      <c r="J205">
        <f t="shared" si="28"/>
        <v>0.09869999999999998</v>
      </c>
      <c r="K205" s="1">
        <f t="shared" si="29"/>
        <v>-3.9968028886505635E-15</v>
      </c>
      <c r="L205">
        <v>2</v>
      </c>
      <c r="M205">
        <v>136</v>
      </c>
    </row>
    <row r="206" spans="1:13" ht="12.75">
      <c r="A206" s="1" t="str">
        <f>INDEX('[1]Data'!B$21:B$220,'[1]Graph'!M206)</f>
        <v>Djibouti</v>
      </c>
      <c r="B206" s="1">
        <f t="shared" si="24"/>
        <v>4.000000000000001</v>
      </c>
      <c r="C206" s="1">
        <f t="shared" si="25"/>
        <v>1150.1975162240092</v>
      </c>
      <c r="D206" s="1">
        <f t="shared" si="26"/>
        <v>1150.2978495573425</v>
      </c>
      <c r="E206" s="1">
        <f t="shared" si="27"/>
        <v>400000170.4797565</v>
      </c>
      <c r="F206" s="1">
        <f t="shared" si="22"/>
        <v>187</v>
      </c>
      <c r="G206" s="3">
        <f t="shared" si="23"/>
        <v>1150.1975162240092</v>
      </c>
      <c r="H206" s="1">
        <f>INDEX('[1]Data'!F$21:F$220,'[1]Graph'!M206)</f>
        <v>4.000000000000001</v>
      </c>
      <c r="I206" s="1">
        <f>INDEX('[1]Data'!G$21:G$220,'[1]Graph'!M206)</f>
        <v>0.20066666666666666</v>
      </c>
      <c r="J206">
        <f t="shared" si="28"/>
        <v>0.10033333333333333</v>
      </c>
      <c r="K206" s="1">
        <f t="shared" si="29"/>
        <v>-2.6645352591003757E-15</v>
      </c>
      <c r="L206">
        <v>2</v>
      </c>
      <c r="M206">
        <v>154</v>
      </c>
    </row>
    <row r="207" spans="1:13" ht="12.75">
      <c r="A207" s="1" t="str">
        <f>INDEX('[1]Data'!B$21:B$220,'[1]Graph'!M207)</f>
        <v>Timor-Leste</v>
      </c>
      <c r="B207" s="1">
        <f t="shared" si="24"/>
        <v>0</v>
      </c>
      <c r="C207" s="1">
        <f t="shared" si="25"/>
        <v>28.034954347990634</v>
      </c>
      <c r="D207" s="1">
        <f t="shared" si="26"/>
        <v>28.126654347990634</v>
      </c>
      <c r="E207" s="1">
        <f t="shared" si="27"/>
        <v>173.06173091646104</v>
      </c>
      <c r="F207" s="1">
        <f t="shared" si="22"/>
        <v>63</v>
      </c>
      <c r="G207" s="3">
        <f t="shared" si="23"/>
        <v>28.034954347990634</v>
      </c>
      <c r="H207" s="1">
        <f>INDEX('[1]Data'!F$21:F$220,'[1]Graph'!M207)</f>
        <v>0</v>
      </c>
      <c r="I207" s="1">
        <f>INDEX('[1]Data'!G$21:G$220,'[1]Graph'!M207)</f>
        <v>0.18339999999999995</v>
      </c>
      <c r="J207">
        <f t="shared" si="28"/>
        <v>0.09169999999999998</v>
      </c>
      <c r="K207" s="1">
        <f t="shared" si="29"/>
        <v>0</v>
      </c>
      <c r="L207">
        <v>5</v>
      </c>
      <c r="M207">
        <v>158</v>
      </c>
    </row>
    <row r="208" spans="1:13" ht="12.75">
      <c r="A208" s="1" t="str">
        <f>INDEX('[1]Data'!B$21:B$220,'[1]Graph'!M208)</f>
        <v>Qatar</v>
      </c>
      <c r="B208" s="1">
        <f t="shared" si="24"/>
        <v>0</v>
      </c>
      <c r="C208" s="1">
        <f t="shared" si="25"/>
        <v>1.9721865431886418</v>
      </c>
      <c r="D208" s="1">
        <f t="shared" si="26"/>
        <v>2.0253865431886418</v>
      </c>
      <c r="E208" s="1">
        <f t="shared" si="27"/>
        <v>55.73810343245068</v>
      </c>
      <c r="F208" s="1">
        <f t="shared" si="22"/>
        <v>12</v>
      </c>
      <c r="G208" s="3">
        <f t="shared" si="23"/>
        <v>1.9721865431886418</v>
      </c>
      <c r="H208" s="1">
        <f>INDEX('[1]Data'!F$21:F$220,'[1]Graph'!M208)</f>
        <v>0</v>
      </c>
      <c r="I208" s="1">
        <f>INDEX('[1]Data'!G$21:G$220,'[1]Graph'!M208)</f>
        <v>0.10640000000000002</v>
      </c>
      <c r="J208">
        <f t="shared" si="28"/>
        <v>0.05320000000000001</v>
      </c>
      <c r="K208" s="1">
        <f t="shared" si="29"/>
        <v>0</v>
      </c>
      <c r="L208">
        <v>6</v>
      </c>
      <c r="M208">
        <v>47</v>
      </c>
    </row>
    <row r="209" spans="1:13" ht="12.75">
      <c r="A209" s="1" t="str">
        <f>INDEX('[1]Data'!B$21:B$220,'[1]Graph'!M209)</f>
        <v>Cape Verde</v>
      </c>
      <c r="B209" s="1">
        <f t="shared" si="24"/>
        <v>0</v>
      </c>
      <c r="C209" s="1">
        <f t="shared" si="25"/>
        <v>15.813221014657302</v>
      </c>
      <c r="D209" s="1">
        <f t="shared" si="26"/>
        <v>15.879721014657301</v>
      </c>
      <c r="E209" s="1">
        <f t="shared" si="27"/>
        <v>115.92262929056335</v>
      </c>
      <c r="F209" s="1">
        <f t="shared" si="22"/>
        <v>46</v>
      </c>
      <c r="G209" s="3">
        <f t="shared" si="23"/>
        <v>15.813221014657302</v>
      </c>
      <c r="H209" s="1">
        <f>INDEX('[1]Data'!F$21:F$220,'[1]Graph'!M209)</f>
        <v>0</v>
      </c>
      <c r="I209" s="1">
        <f>INDEX('[1]Data'!G$21:G$220,'[1]Graph'!M209)</f>
        <v>0.133</v>
      </c>
      <c r="J209">
        <f t="shared" si="28"/>
        <v>0.0665</v>
      </c>
      <c r="K209" s="1">
        <f t="shared" si="29"/>
        <v>0</v>
      </c>
      <c r="L209">
        <v>3</v>
      </c>
      <c r="M209">
        <v>105</v>
      </c>
    </row>
    <row r="210" spans="1:13" ht="12.75">
      <c r="A210" s="1" t="str">
        <f>INDEX('[1]Data'!B$21:B$220,'[1]Graph'!M210)</f>
        <v>Equatorial Guinea</v>
      </c>
      <c r="B210" s="1">
        <f t="shared" si="24"/>
        <v>7.000000000000001</v>
      </c>
      <c r="C210" s="1">
        <f t="shared" si="25"/>
        <v>1189.3896671973816</v>
      </c>
      <c r="D210" s="1">
        <f t="shared" si="26"/>
        <v>1189.4623338640483</v>
      </c>
      <c r="E210" s="1">
        <f t="shared" si="27"/>
        <v>700000120.9355047</v>
      </c>
      <c r="F210" s="1">
        <f t="shared" si="22"/>
        <v>195</v>
      </c>
      <c r="G210" s="3">
        <f t="shared" si="23"/>
        <v>1189.3896671973816</v>
      </c>
      <c r="H210" s="1">
        <f>INDEX('[1]Data'!F$21:F$220,'[1]Graph'!M210)</f>
        <v>7.000000000000001</v>
      </c>
      <c r="I210" s="1">
        <f>INDEX('[1]Data'!G$21:G$220,'[1]Graph'!M210)</f>
        <v>0.14533333333333331</v>
      </c>
      <c r="J210">
        <f t="shared" si="28"/>
        <v>0.07266666666666666</v>
      </c>
      <c r="K210" s="1">
        <f t="shared" si="29"/>
        <v>-8.881784197001252E-16</v>
      </c>
      <c r="L210">
        <v>1</v>
      </c>
      <c r="M210">
        <v>109</v>
      </c>
    </row>
    <row r="211" spans="1:13" ht="12.75">
      <c r="A211" s="1" t="str">
        <f>INDEX('[1]Data'!B$21:B$220,'[1]Graph'!M211)</f>
        <v>Solomon Islands</v>
      </c>
      <c r="B211" s="1">
        <f t="shared" si="24"/>
        <v>1.942991291638041</v>
      </c>
      <c r="C211" s="1">
        <f t="shared" si="25"/>
        <v>443.2831951946069</v>
      </c>
      <c r="D211" s="1">
        <f t="shared" si="26"/>
        <v>443.3546951946069</v>
      </c>
      <c r="E211" s="1">
        <f t="shared" si="27"/>
        <v>194200135.74387962</v>
      </c>
      <c r="F211" s="1">
        <f t="shared" si="22"/>
        <v>129</v>
      </c>
      <c r="G211" s="3">
        <f t="shared" si="23"/>
        <v>443.2831951946069</v>
      </c>
      <c r="H211" s="1">
        <f>INDEX('[1]Data'!F$21:F$220,'[1]Graph'!M211)</f>
        <v>1.942991291638041</v>
      </c>
      <c r="I211" s="1">
        <f>INDEX('[1]Data'!G$21:G$220,'[1]Graph'!M211)</f>
        <v>0.14300000000000002</v>
      </c>
      <c r="J211">
        <f t="shared" si="28"/>
        <v>0.07150000000000001</v>
      </c>
      <c r="K211" s="1">
        <f t="shared" si="29"/>
        <v>2.6645352591003757E-15</v>
      </c>
      <c r="L211">
        <v>5</v>
      </c>
      <c r="M211">
        <v>124</v>
      </c>
    </row>
    <row r="212" spans="1:13" ht="12.75">
      <c r="A212" s="1" t="str">
        <f>INDEX('[1]Data'!B$21:B$220,'[1]Graph'!M212)</f>
        <v>Luxembourg</v>
      </c>
      <c r="B212" s="1">
        <f t="shared" si="24"/>
        <v>0</v>
      </c>
      <c r="C212" s="1">
        <f t="shared" si="25"/>
        <v>0.07133333333333333</v>
      </c>
      <c r="D212" s="1">
        <f t="shared" si="26"/>
        <v>0.09666666666666668</v>
      </c>
      <c r="E212" s="1">
        <f t="shared" si="27"/>
        <v>19.161001634500323</v>
      </c>
      <c r="F212" s="1">
        <f t="shared" si="22"/>
        <v>2</v>
      </c>
      <c r="G212" s="3">
        <f t="shared" si="23"/>
        <v>0.07133333333333333</v>
      </c>
      <c r="H212" s="1">
        <f>INDEX('[1]Data'!F$21:F$220,'[1]Graph'!M212)</f>
        <v>0</v>
      </c>
      <c r="I212" s="1">
        <f>INDEX('[1]Data'!G$21:G$220,'[1]Graph'!M212)</f>
        <v>0.05066666666666668</v>
      </c>
      <c r="J212">
        <f t="shared" si="28"/>
        <v>0.02533333333333334</v>
      </c>
      <c r="K212" s="1">
        <f t="shared" si="29"/>
        <v>0</v>
      </c>
      <c r="L212">
        <v>11</v>
      </c>
      <c r="M212">
        <v>15</v>
      </c>
    </row>
    <row r="213" spans="1:13" ht="12.75">
      <c r="A213" s="1" t="str">
        <f>INDEX('[1]Data'!B$21:B$220,'[1]Graph'!M213)</f>
        <v>Malta</v>
      </c>
      <c r="B213" s="1">
        <f t="shared" si="24"/>
        <v>0</v>
      </c>
      <c r="C213" s="1">
        <f t="shared" si="25"/>
        <v>0.12253333333333334</v>
      </c>
      <c r="D213" s="1">
        <f t="shared" si="26"/>
        <v>0.1484</v>
      </c>
      <c r="E213" s="1">
        <f t="shared" si="27"/>
        <v>35.24860166891086</v>
      </c>
      <c r="F213" s="1">
        <f t="shared" si="22"/>
        <v>3</v>
      </c>
      <c r="G213" s="3">
        <f t="shared" si="23"/>
        <v>0.12253333333333334</v>
      </c>
      <c r="H213" s="1">
        <f>INDEX('[1]Data'!F$21:F$220,'[1]Graph'!M213)</f>
        <v>0</v>
      </c>
      <c r="I213" s="1">
        <f>INDEX('[1]Data'!G$21:G$220,'[1]Graph'!M213)</f>
        <v>0.05173333333333334</v>
      </c>
      <c r="J213">
        <f t="shared" si="28"/>
        <v>0.02586666666666667</v>
      </c>
      <c r="K213" s="1">
        <f t="shared" si="29"/>
        <v>0</v>
      </c>
      <c r="L213">
        <v>11</v>
      </c>
      <c r="M213">
        <v>31</v>
      </c>
    </row>
    <row r="214" spans="1:13" ht="12.75">
      <c r="A214" s="1" t="str">
        <f>INDEX('[1]Data'!B$21:B$220,'[1]Graph'!M214)</f>
        <v>Suriname</v>
      </c>
      <c r="B214" s="1">
        <f t="shared" si="24"/>
        <v>0</v>
      </c>
      <c r="C214" s="1">
        <f t="shared" si="25"/>
        <v>4.500698033678195</v>
      </c>
      <c r="D214" s="1">
        <f t="shared" si="26"/>
        <v>4.542031367011528</v>
      </c>
      <c r="E214" s="1">
        <f t="shared" si="27"/>
        <v>73.78900266681632</v>
      </c>
      <c r="F214" s="1">
        <f t="shared" si="22"/>
        <v>22</v>
      </c>
      <c r="G214" s="3">
        <f t="shared" si="23"/>
        <v>4.500698033678195</v>
      </c>
      <c r="H214" s="1">
        <f>INDEX('[1]Data'!F$21:F$220,'[1]Graph'!M214)</f>
        <v>0</v>
      </c>
      <c r="I214" s="1">
        <f>INDEX('[1]Data'!G$21:G$220,'[1]Graph'!M214)</f>
        <v>0.08266666666666667</v>
      </c>
      <c r="J214">
        <f t="shared" si="28"/>
        <v>0.04133333333333333</v>
      </c>
      <c r="K214" s="1">
        <f t="shared" si="29"/>
        <v>0</v>
      </c>
      <c r="L214">
        <v>8</v>
      </c>
      <c r="M214">
        <v>67</v>
      </c>
    </row>
    <row r="215" spans="1:13" ht="12.75">
      <c r="A215" s="1" t="str">
        <f>INDEX('[1]Data'!B$21:B$220,'[1]Graph'!M215)</f>
        <v>Bahamas</v>
      </c>
      <c r="B215" s="1">
        <f t="shared" si="24"/>
        <v>0</v>
      </c>
      <c r="C215" s="1">
        <f t="shared" si="25"/>
        <v>2.0543865431886417</v>
      </c>
      <c r="D215" s="1">
        <f t="shared" si="26"/>
        <v>2.0833865431886416</v>
      </c>
      <c r="E215" s="1">
        <f t="shared" si="27"/>
        <v>55.76325187107274</v>
      </c>
      <c r="F215" s="1">
        <f t="shared" si="22"/>
        <v>13</v>
      </c>
      <c r="G215" s="3">
        <f t="shared" si="23"/>
        <v>2.0543865431886417</v>
      </c>
      <c r="H215" s="1">
        <f>INDEX('[1]Data'!F$21:F$220,'[1]Graph'!M215)</f>
        <v>0</v>
      </c>
      <c r="I215" s="1">
        <f>INDEX('[1]Data'!G$21:G$220,'[1]Graph'!M215)</f>
        <v>0.057999999999999996</v>
      </c>
      <c r="J215">
        <f t="shared" si="28"/>
        <v>0.028999999999999998</v>
      </c>
      <c r="K215" s="1">
        <f t="shared" si="29"/>
        <v>0</v>
      </c>
      <c r="L215">
        <v>10</v>
      </c>
      <c r="M215">
        <v>51</v>
      </c>
    </row>
    <row r="216" spans="1:13" ht="12.75">
      <c r="A216" s="1" t="str">
        <f>INDEX('[1]Data'!B$21:B$220,'[1]Graph'!M216)</f>
        <v>Barbados</v>
      </c>
      <c r="B216" s="1">
        <f t="shared" si="24"/>
        <v>0.999999999999994</v>
      </c>
      <c r="C216" s="1">
        <f t="shared" si="25"/>
        <v>345.722345385083</v>
      </c>
      <c r="D216" s="1">
        <f t="shared" si="26"/>
        <v>345.74234538508296</v>
      </c>
      <c r="E216" s="1">
        <f t="shared" si="27"/>
        <v>99900032.2850013</v>
      </c>
      <c r="F216" s="1">
        <f t="shared" si="22"/>
        <v>112</v>
      </c>
      <c r="G216" s="3">
        <f t="shared" si="23"/>
        <v>345.722345385083</v>
      </c>
      <c r="H216" s="1">
        <f>INDEX('[1]Data'!F$21:F$220,'[1]Graph'!M216)</f>
        <v>0.999999999999994</v>
      </c>
      <c r="I216" s="1">
        <f>INDEX('[1]Data'!G$21:G$220,'[1]Graph'!M216)</f>
        <v>0.04</v>
      </c>
      <c r="J216">
        <f t="shared" si="28"/>
        <v>0.02</v>
      </c>
      <c r="K216" s="1">
        <f t="shared" si="29"/>
        <v>-2.55351295663786E-15</v>
      </c>
      <c r="L216">
        <v>8</v>
      </c>
      <c r="M216">
        <v>29</v>
      </c>
    </row>
    <row r="217" spans="1:13" ht="12.75">
      <c r="A217" s="1" t="str">
        <f>INDEX('[1]Data'!B$21:B$220,'[1]Graph'!M217)</f>
        <v>Belize</v>
      </c>
      <c r="B217" s="1">
        <f t="shared" si="24"/>
        <v>0</v>
      </c>
      <c r="C217" s="1">
        <f t="shared" si="25"/>
        <v>12.085021014657302</v>
      </c>
      <c r="D217" s="1">
        <f t="shared" si="26"/>
        <v>12.122921014657303</v>
      </c>
      <c r="E217" s="1">
        <f t="shared" si="27"/>
        <v>105.22507744529851</v>
      </c>
      <c r="F217" s="1">
        <f t="shared" si="22"/>
        <v>40</v>
      </c>
      <c r="G217" s="3">
        <f t="shared" si="23"/>
        <v>12.085021014657302</v>
      </c>
      <c r="H217" s="1">
        <f>INDEX('[1]Data'!F$21:F$220,'[1]Graph'!M217)</f>
        <v>0</v>
      </c>
      <c r="I217" s="1">
        <f>INDEX('[1]Data'!G$21:G$220,'[1]Graph'!M217)</f>
        <v>0.0758</v>
      </c>
      <c r="J217">
        <f t="shared" si="28"/>
        <v>0.0379</v>
      </c>
      <c r="K217" s="1">
        <f t="shared" si="29"/>
        <v>0</v>
      </c>
      <c r="L217">
        <v>8</v>
      </c>
      <c r="M217">
        <v>99</v>
      </c>
    </row>
    <row r="218" spans="1:13" ht="12.75">
      <c r="A218" s="1" t="str">
        <f>INDEX('[1]Data'!B$21:B$220,'[1]Graph'!M218)</f>
        <v>Brunei Darussalam</v>
      </c>
      <c r="B218" s="1">
        <f t="shared" si="24"/>
        <v>1.9429912916380319</v>
      </c>
      <c r="C218" s="1">
        <f t="shared" si="25"/>
        <v>442.5902951946069</v>
      </c>
      <c r="D218" s="1">
        <f t="shared" si="26"/>
        <v>442.6208951946069</v>
      </c>
      <c r="E218" s="1">
        <f t="shared" si="27"/>
        <v>194200038.026052</v>
      </c>
      <c r="F218" s="1">
        <f t="shared" si="22"/>
        <v>127</v>
      </c>
      <c r="G218" s="3">
        <f t="shared" si="23"/>
        <v>442.5902951946069</v>
      </c>
      <c r="H218" s="1">
        <f>INDEX('[1]Data'!F$21:F$220,'[1]Graph'!M218)</f>
        <v>1.9429912916380319</v>
      </c>
      <c r="I218" s="1">
        <f>INDEX('[1]Data'!G$21:G$220,'[1]Graph'!M218)</f>
        <v>0.06119999999999999</v>
      </c>
      <c r="J218">
        <f t="shared" si="28"/>
        <v>0.030599999999999995</v>
      </c>
      <c r="K218" s="1">
        <f t="shared" si="29"/>
        <v>-6.661338147750939E-16</v>
      </c>
      <c r="L218">
        <v>5</v>
      </c>
      <c r="M218">
        <v>33</v>
      </c>
    </row>
    <row r="219" spans="1:13" ht="12.75">
      <c r="A219" s="1" t="str">
        <f>INDEX('[1]Data'!B$21:B$220,'[1]Graph'!M219)</f>
        <v>Iceland</v>
      </c>
      <c r="B219" s="1">
        <f t="shared" si="24"/>
        <v>0</v>
      </c>
      <c r="C219" s="1">
        <f t="shared" si="25"/>
        <v>0.023</v>
      </c>
      <c r="D219" s="1">
        <f t="shared" si="26"/>
        <v>0.046</v>
      </c>
      <c r="E219" s="1">
        <f t="shared" si="27"/>
        <v>10.77775148395424</v>
      </c>
      <c r="F219" s="1">
        <f t="shared" si="22"/>
        <v>1</v>
      </c>
      <c r="G219" s="3">
        <f t="shared" si="23"/>
        <v>0.023</v>
      </c>
      <c r="H219" s="1">
        <f>INDEX('[1]Data'!F$21:F$220,'[1]Graph'!M219)</f>
        <v>0</v>
      </c>
      <c r="I219" s="1">
        <f>INDEX('[1]Data'!G$21:G$220,'[1]Graph'!M219)</f>
        <v>0.046</v>
      </c>
      <c r="J219">
        <f t="shared" si="28"/>
        <v>0.023</v>
      </c>
      <c r="K219" s="1">
        <f t="shared" si="29"/>
        <v>0</v>
      </c>
      <c r="L219">
        <v>11</v>
      </c>
      <c r="M219">
        <v>7</v>
      </c>
    </row>
    <row r="220" spans="1:13" ht="12.75">
      <c r="A220" s="1" t="str">
        <f>INDEX('[1]Data'!B$21:B$220,'[1]Graph'!M220)</f>
        <v>Maldives</v>
      </c>
      <c r="B220" s="1">
        <f t="shared" si="24"/>
        <v>0</v>
      </c>
      <c r="C220" s="1">
        <f t="shared" si="25"/>
        <v>9.38766470034486</v>
      </c>
      <c r="D220" s="1">
        <f t="shared" si="26"/>
        <v>9.430764700344861</v>
      </c>
      <c r="E220" s="1">
        <f t="shared" si="27"/>
        <v>91.0791777808012</v>
      </c>
      <c r="F220" s="1">
        <f t="shared" si="22"/>
        <v>33</v>
      </c>
      <c r="G220" s="3">
        <f t="shared" si="23"/>
        <v>9.38766470034486</v>
      </c>
      <c r="H220" s="1">
        <f>INDEX('[1]Data'!F$21:F$220,'[1]Graph'!M220)</f>
        <v>0</v>
      </c>
      <c r="I220" s="1">
        <f>INDEX('[1]Data'!G$21:G$220,'[1]Graph'!M220)</f>
        <v>0.0862</v>
      </c>
      <c r="J220">
        <f t="shared" si="28"/>
        <v>0.0431</v>
      </c>
      <c r="K220" s="1">
        <f t="shared" si="29"/>
        <v>0</v>
      </c>
      <c r="L220">
        <v>4</v>
      </c>
      <c r="M220">
        <v>84</v>
      </c>
    </row>
    <row r="221" spans="1:13" ht="12.75">
      <c r="A221" s="1" t="str">
        <f>INDEX('[1]Data'!B$21:B$220,'[1]Graph'!M221)</f>
        <v>Western Sahara</v>
      </c>
      <c r="B221" s="1">
        <f t="shared" si="24"/>
        <v>2.19371267269972</v>
      </c>
      <c r="C221" s="1">
        <f t="shared" si="25"/>
        <v>567.5831077600586</v>
      </c>
      <c r="D221" s="1">
        <f t="shared" si="26"/>
        <v>567.619986992177</v>
      </c>
      <c r="E221" s="1">
        <f t="shared" si="27"/>
        <v>219300206.05741626</v>
      </c>
      <c r="F221" s="1">
        <f t="shared" si="22"/>
        <v>149</v>
      </c>
      <c r="G221" s="3">
        <f t="shared" si="23"/>
        <v>567.5831077600586</v>
      </c>
      <c r="H221" s="1">
        <f>INDEX('[1]Data'!F$21:F$220,'[1]Graph'!M221)</f>
        <v>2.19371267269972</v>
      </c>
      <c r="I221" s="1">
        <f>INDEX('[1]Data'!G$21:G$220,'[1]Graph'!M221)</f>
        <v>0.07375846423690206</v>
      </c>
      <c r="J221">
        <f t="shared" si="28"/>
        <v>0.03687923211845103</v>
      </c>
      <c r="K221" s="1">
        <f t="shared" si="29"/>
        <v>0</v>
      </c>
      <c r="L221">
        <v>3</v>
      </c>
      <c r="M221">
        <v>200</v>
      </c>
    </row>
    <row r="222" spans="1:13" ht="12.75">
      <c r="A222" s="1" t="str">
        <f>INDEX('[1]Data'!B$21:B$220,'[1]Graph'!M222)</f>
        <v>Samoa</v>
      </c>
      <c r="B222" s="1">
        <f t="shared" si="24"/>
        <v>0</v>
      </c>
      <c r="C222" s="1">
        <f t="shared" si="25"/>
        <v>5.430164700344862</v>
      </c>
      <c r="D222" s="1">
        <f t="shared" si="26"/>
        <v>5.457364700344861</v>
      </c>
      <c r="E222" s="1">
        <f t="shared" si="27"/>
        <v>79.46760175493719</v>
      </c>
      <c r="F222" s="1">
        <f t="shared" si="22"/>
        <v>25</v>
      </c>
      <c r="G222" s="3">
        <f t="shared" si="23"/>
        <v>5.430164700344862</v>
      </c>
      <c r="H222" s="1">
        <f>INDEX('[1]Data'!F$21:F$220,'[1]Graph'!M222)</f>
        <v>0</v>
      </c>
      <c r="I222" s="1">
        <f>INDEX('[1]Data'!G$21:G$220,'[1]Graph'!M222)</f>
        <v>0.054400000000000004</v>
      </c>
      <c r="J222">
        <f t="shared" si="28"/>
        <v>0.027200000000000002</v>
      </c>
      <c r="K222" s="1">
        <f t="shared" si="29"/>
        <v>0</v>
      </c>
      <c r="L222">
        <v>5</v>
      </c>
      <c r="M222">
        <v>75</v>
      </c>
    </row>
    <row r="223" spans="1:13" ht="12.75">
      <c r="A223" s="1" t="str">
        <f>INDEX('[1]Data'!B$21:B$220,'[1]Graph'!M223)</f>
        <v>Sao Tome and Principe</v>
      </c>
      <c r="B223" s="1">
        <f t="shared" si="24"/>
        <v>2.6808018480333655</v>
      </c>
      <c r="C223" s="1">
        <f t="shared" si="25"/>
        <v>831.7824459279351</v>
      </c>
      <c r="D223" s="1">
        <f t="shared" si="26"/>
        <v>831.8092459279351</v>
      </c>
      <c r="E223" s="1">
        <f t="shared" si="27"/>
        <v>268000127.40190175</v>
      </c>
      <c r="F223" s="1">
        <f t="shared" si="22"/>
        <v>158</v>
      </c>
      <c r="G223" s="3">
        <f t="shared" si="23"/>
        <v>831.7824459279351</v>
      </c>
      <c r="H223" s="1">
        <f>INDEX('[1]Data'!F$21:F$220,'[1]Graph'!M223)</f>
        <v>2.6808018480333655</v>
      </c>
      <c r="I223" s="1">
        <f>INDEX('[1]Data'!G$21:G$220,'[1]Graph'!M223)</f>
        <v>0.05360000000000001</v>
      </c>
      <c r="J223">
        <f t="shared" si="28"/>
        <v>0.026800000000000004</v>
      </c>
      <c r="K223" s="1">
        <f t="shared" si="29"/>
        <v>-4.440892098500626E-16</v>
      </c>
      <c r="L223">
        <v>1</v>
      </c>
      <c r="M223">
        <v>123</v>
      </c>
    </row>
    <row r="224" spans="1:13" ht="12.75">
      <c r="A224" s="1" t="str">
        <f>INDEX('[1]Data'!B$21:B$220,'[1]Graph'!M224)</f>
        <v>Vanuatu</v>
      </c>
      <c r="B224" s="1">
        <f t="shared" si="24"/>
        <v>0</v>
      </c>
      <c r="C224" s="1">
        <f t="shared" si="25"/>
        <v>22.16578768132397</v>
      </c>
      <c r="D224" s="1">
        <f t="shared" si="26"/>
        <v>22.192854347990636</v>
      </c>
      <c r="E224" s="1">
        <f t="shared" si="27"/>
        <v>133.44570174633455</v>
      </c>
      <c r="F224" s="1">
        <f t="shared" si="22"/>
        <v>55</v>
      </c>
      <c r="G224" s="3">
        <f t="shared" si="23"/>
        <v>22.16578768132397</v>
      </c>
      <c r="H224" s="1">
        <f>INDEX('[1]Data'!F$21:F$220,'[1]Graph'!M224)</f>
        <v>0</v>
      </c>
      <c r="I224" s="1">
        <f>INDEX('[1]Data'!G$21:G$220,'[1]Graph'!M224)</f>
        <v>0.05413333333333334</v>
      </c>
      <c r="J224">
        <f t="shared" si="28"/>
        <v>0.02706666666666667</v>
      </c>
      <c r="K224" s="1">
        <f t="shared" si="29"/>
        <v>0</v>
      </c>
      <c r="L224">
        <v>5</v>
      </c>
      <c r="M224">
        <v>129</v>
      </c>
    </row>
    <row r="225" spans="1:13" ht="12.75">
      <c r="A225" s="1" t="str">
        <f>INDEX('[1]Data'!B$21:B$220,'[1]Graph'!M225)</f>
        <v>Micronesia (F States of)</v>
      </c>
      <c r="B225" s="1">
        <f t="shared" si="24"/>
        <v>3.207761872034591</v>
      </c>
      <c r="C225" s="1">
        <f t="shared" si="25"/>
        <v>1110.5882791509619</v>
      </c>
      <c r="D225" s="1">
        <f t="shared" si="26"/>
        <v>1110.5994630089876</v>
      </c>
      <c r="E225" s="1">
        <f t="shared" si="27"/>
        <v>320700190.8369494</v>
      </c>
      <c r="F225" s="1">
        <f t="shared" si="22"/>
        <v>176</v>
      </c>
      <c r="G225" s="3">
        <f t="shared" si="23"/>
        <v>1110.5882791509619</v>
      </c>
      <c r="H225" s="1">
        <f>INDEX('[1]Data'!F$21:F$220,'[1]Graph'!M225)</f>
        <v>3.207761872034591</v>
      </c>
      <c r="I225" s="1">
        <f>INDEX('[1]Data'!G$21:G$220,'[1]Graph'!M225)</f>
        <v>0.022367716051562774</v>
      </c>
      <c r="J225">
        <f t="shared" si="28"/>
        <v>0.011183858025781387</v>
      </c>
      <c r="K225" s="1">
        <f t="shared" si="29"/>
        <v>0</v>
      </c>
      <c r="L225">
        <v>5</v>
      </c>
      <c r="M225">
        <v>189</v>
      </c>
    </row>
    <row r="226" spans="1:13" ht="12.75">
      <c r="A226" s="1" t="str">
        <f>INDEX('[1]Data'!B$21:B$220,'[1]Graph'!M226)</f>
        <v>Antigua &amp; Barbuda</v>
      </c>
      <c r="B226" s="1">
        <f t="shared" si="24"/>
        <v>0</v>
      </c>
      <c r="C226" s="1">
        <f t="shared" si="25"/>
        <v>2.0936089551000854</v>
      </c>
      <c r="D226" s="1">
        <f t="shared" si="26"/>
        <v>2.103831367011529</v>
      </c>
      <c r="E226" s="1">
        <f t="shared" si="27"/>
        <v>56.67903181600209</v>
      </c>
      <c r="F226" s="1">
        <f t="shared" si="22"/>
        <v>14</v>
      </c>
      <c r="G226" s="3">
        <f t="shared" si="23"/>
        <v>2.0936089551000854</v>
      </c>
      <c r="H226" s="1">
        <f>INDEX('[1]Data'!F$21:F$220,'[1]Graph'!M226)</f>
        <v>0</v>
      </c>
      <c r="I226" s="1">
        <f>INDEX('[1]Data'!G$21:G$220,'[1]Graph'!M226)</f>
        <v>0.020444823822887433</v>
      </c>
      <c r="J226">
        <f t="shared" si="28"/>
        <v>0.010222411911443716</v>
      </c>
      <c r="K226" s="1">
        <f t="shared" si="29"/>
        <v>0</v>
      </c>
      <c r="L226">
        <v>8</v>
      </c>
      <c r="M226">
        <v>55</v>
      </c>
    </row>
    <row r="227" spans="1:13" ht="12.75">
      <c r="A227" s="1" t="str">
        <f>INDEX('[1]Data'!B$21:B$220,'[1]Graph'!M227)</f>
        <v>Dominica</v>
      </c>
      <c r="B227" s="1">
        <f t="shared" si="24"/>
        <v>0</v>
      </c>
      <c r="C227" s="1">
        <f t="shared" si="25"/>
        <v>10.855831936079191</v>
      </c>
      <c r="D227" s="1">
        <f t="shared" si="26"/>
        <v>10.866054347990636</v>
      </c>
      <c r="E227" s="1">
        <f t="shared" si="27"/>
        <v>96.67903181600208</v>
      </c>
      <c r="F227" s="1">
        <f t="shared" si="22"/>
        <v>38</v>
      </c>
      <c r="G227" s="3">
        <f t="shared" si="23"/>
        <v>10.855831936079191</v>
      </c>
      <c r="H227" s="1">
        <f>INDEX('[1]Data'!F$21:F$220,'[1]Graph'!M227)</f>
        <v>0</v>
      </c>
      <c r="I227" s="1">
        <f>INDEX('[1]Data'!G$21:G$220,'[1]Graph'!M227)</f>
        <v>0.020444823822887433</v>
      </c>
      <c r="J227">
        <f t="shared" si="28"/>
        <v>0.010222411911443716</v>
      </c>
      <c r="K227" s="1">
        <f t="shared" si="29"/>
        <v>0</v>
      </c>
      <c r="L227">
        <v>8</v>
      </c>
      <c r="M227">
        <v>95</v>
      </c>
    </row>
    <row r="228" spans="1:13" ht="12.75">
      <c r="A228" s="1" t="str">
        <f>INDEX('[1]Data'!B$21:B$220,'[1]Graph'!M228)</f>
        <v>Grenada</v>
      </c>
      <c r="B228" s="1">
        <f t="shared" si="24"/>
        <v>0</v>
      </c>
      <c r="C228" s="1">
        <f t="shared" si="25"/>
        <v>9.998587112256304</v>
      </c>
      <c r="D228" s="1">
        <f t="shared" si="26"/>
        <v>10.008809524167749</v>
      </c>
      <c r="E228" s="1">
        <f t="shared" si="27"/>
        <v>94.67903181600208</v>
      </c>
      <c r="F228" s="1">
        <f t="shared" si="22"/>
        <v>35</v>
      </c>
      <c r="G228" s="3">
        <f t="shared" si="23"/>
        <v>9.998587112256304</v>
      </c>
      <c r="H228" s="1">
        <f>INDEX('[1]Data'!F$21:F$220,'[1]Graph'!M228)</f>
        <v>0</v>
      </c>
      <c r="I228" s="1">
        <f>INDEX('[1]Data'!G$21:G$220,'[1]Graph'!M228)</f>
        <v>0.020444823822887433</v>
      </c>
      <c r="J228">
        <f t="shared" si="28"/>
        <v>0.010222411911443716</v>
      </c>
      <c r="K228" s="1">
        <f t="shared" si="29"/>
        <v>0</v>
      </c>
      <c r="L228">
        <v>8</v>
      </c>
      <c r="M228">
        <v>93</v>
      </c>
    </row>
    <row r="229" spans="1:13" ht="12.75">
      <c r="A229" s="1" t="str">
        <f>INDEX('[1]Data'!B$21:B$220,'[1]Graph'!M229)</f>
        <v>Saint Lucia</v>
      </c>
      <c r="B229" s="1">
        <f t="shared" si="24"/>
        <v>0</v>
      </c>
      <c r="C229" s="1">
        <f t="shared" si="25"/>
        <v>4.449231367011529</v>
      </c>
      <c r="D229" s="1">
        <f t="shared" si="26"/>
        <v>4.459364700344862</v>
      </c>
      <c r="E229" s="1">
        <f t="shared" si="27"/>
        <v>72.66440065380013</v>
      </c>
      <c r="F229" s="1">
        <f t="shared" si="22"/>
        <v>21</v>
      </c>
      <c r="G229" s="3">
        <f t="shared" si="23"/>
        <v>4.449231367011529</v>
      </c>
      <c r="H229" s="1">
        <f>INDEX('[1]Data'!F$21:F$220,'[1]Graph'!M229)</f>
        <v>0</v>
      </c>
      <c r="I229" s="1">
        <f>INDEX('[1]Data'!G$21:G$220,'[1]Graph'!M229)</f>
        <v>0.02026666666666667</v>
      </c>
      <c r="J229">
        <f t="shared" si="28"/>
        <v>0.010133333333333334</v>
      </c>
      <c r="K229" s="1">
        <f t="shared" si="29"/>
        <v>0</v>
      </c>
      <c r="L229">
        <v>8</v>
      </c>
      <c r="M229">
        <v>71</v>
      </c>
    </row>
    <row r="230" spans="1:13" ht="12.75">
      <c r="A230" s="1" t="str">
        <f>INDEX('[1]Data'!B$21:B$220,'[1]Graph'!M230)</f>
        <v>Saint Vincent &amp; Grenads.</v>
      </c>
      <c r="B230" s="1">
        <f t="shared" si="24"/>
        <v>0</v>
      </c>
      <c r="C230" s="1">
        <f t="shared" si="25"/>
        <v>7.277598033678195</v>
      </c>
      <c r="D230" s="1">
        <f t="shared" si="26"/>
        <v>7.287964700344862</v>
      </c>
      <c r="E230" s="1">
        <f t="shared" si="27"/>
        <v>88.70272566885474</v>
      </c>
      <c r="F230" s="1">
        <f t="shared" si="22"/>
        <v>29</v>
      </c>
      <c r="G230" s="3">
        <f t="shared" si="23"/>
        <v>7.277598033678195</v>
      </c>
      <c r="H230" s="1">
        <f>INDEX('[1]Data'!F$21:F$220,'[1]Graph'!M230)</f>
        <v>0</v>
      </c>
      <c r="I230" s="1">
        <f>INDEX('[1]Data'!G$21:G$220,'[1]Graph'!M230)</f>
        <v>0.020733333333333333</v>
      </c>
      <c r="J230">
        <f t="shared" si="28"/>
        <v>0.010366666666666666</v>
      </c>
      <c r="K230" s="1">
        <f t="shared" si="29"/>
        <v>0</v>
      </c>
      <c r="L230">
        <v>8</v>
      </c>
      <c r="M230">
        <v>87</v>
      </c>
    </row>
    <row r="231" spans="1:13" ht="12.75">
      <c r="A231" s="1" t="str">
        <f>INDEX('[1]Data'!B$21:B$220,'[1]Graph'!M231)</f>
        <v>Seychelles</v>
      </c>
      <c r="B231" s="1">
        <f t="shared" si="24"/>
        <v>0</v>
      </c>
      <c r="C231" s="1">
        <f t="shared" si="25"/>
        <v>0.16278440476190476</v>
      </c>
      <c r="D231" s="1">
        <f t="shared" si="26"/>
        <v>0.1771688095238095</v>
      </c>
      <c r="E231" s="1">
        <f t="shared" si="27"/>
        <v>37.36263941022105</v>
      </c>
      <c r="F231" s="1">
        <f t="shared" si="22"/>
        <v>4</v>
      </c>
      <c r="G231" s="3">
        <f t="shared" si="23"/>
        <v>0.16278440476190476</v>
      </c>
      <c r="H231" s="1">
        <f>INDEX('[1]Data'!F$21:F$220,'[1]Graph'!M231)</f>
        <v>0</v>
      </c>
      <c r="I231" s="1">
        <f>INDEX('[1]Data'!G$21:G$220,'[1]Graph'!M231)</f>
        <v>0.028768809523809523</v>
      </c>
      <c r="J231">
        <f t="shared" si="28"/>
        <v>0.014384404761904761</v>
      </c>
      <c r="K231" s="1">
        <f t="shared" si="29"/>
        <v>0</v>
      </c>
      <c r="L231">
        <v>2</v>
      </c>
      <c r="M231">
        <v>35</v>
      </c>
    </row>
    <row r="232" spans="1:13" ht="12.75">
      <c r="A232" s="1" t="str">
        <f>INDEX('[1]Data'!B$21:B$220,'[1]Graph'!M232)</f>
        <v>Tonga</v>
      </c>
      <c r="B232" s="1">
        <f t="shared" si="24"/>
        <v>0</v>
      </c>
      <c r="C232" s="1">
        <f t="shared" si="25"/>
        <v>3.305798033678196</v>
      </c>
      <c r="D232" s="1">
        <f t="shared" si="26"/>
        <v>3.318164700344863</v>
      </c>
      <c r="E232" s="1">
        <f t="shared" si="27"/>
        <v>65.03122579789424</v>
      </c>
      <c r="F232" s="1">
        <f t="shared" si="22"/>
        <v>17</v>
      </c>
      <c r="G232" s="3">
        <f t="shared" si="23"/>
        <v>3.305798033678196</v>
      </c>
      <c r="H232" s="1">
        <f>INDEX('[1]Data'!F$21:F$220,'[1]Graph'!M232)</f>
        <v>0</v>
      </c>
      <c r="I232" s="1">
        <f>INDEX('[1]Data'!G$21:G$220,'[1]Graph'!M232)</f>
        <v>0.024733333333333336</v>
      </c>
      <c r="J232">
        <f t="shared" si="28"/>
        <v>0.012366666666666668</v>
      </c>
      <c r="K232" s="1">
        <f t="shared" si="29"/>
        <v>0</v>
      </c>
      <c r="L232">
        <v>5</v>
      </c>
      <c r="M232">
        <v>63</v>
      </c>
    </row>
    <row r="233" spans="1:13" ht="12.75">
      <c r="A233" s="1" t="str">
        <f>INDEX('[1]Data'!B$21:B$220,'[1]Graph'!M233)</f>
        <v>Kiribati</v>
      </c>
      <c r="B233" s="1">
        <f t="shared" si="24"/>
        <v>3.207761872034591</v>
      </c>
      <c r="C233" s="1">
        <f t="shared" si="25"/>
        <v>1110.557316432909</v>
      </c>
      <c r="D233" s="1">
        <f t="shared" si="26"/>
        <v>1110.5663256518742</v>
      </c>
      <c r="E233" s="1">
        <f t="shared" si="27"/>
        <v>320700186.4797648</v>
      </c>
      <c r="F233" s="1">
        <f t="shared" si="22"/>
        <v>174</v>
      </c>
      <c r="G233" s="3">
        <f t="shared" si="23"/>
        <v>1110.557316432909</v>
      </c>
      <c r="H233" s="1">
        <f>INDEX('[1]Data'!F$21:F$220,'[1]Graph'!M233)</f>
        <v>3.207761872034591</v>
      </c>
      <c r="I233" s="1">
        <f>INDEX('[1]Data'!G$21:G$220,'[1]Graph'!M233)</f>
        <v>0.018018437930425565</v>
      </c>
      <c r="J233">
        <f t="shared" si="28"/>
        <v>0.009009218965212782</v>
      </c>
      <c r="K233" s="1">
        <f t="shared" si="29"/>
        <v>0</v>
      </c>
      <c r="L233">
        <v>5</v>
      </c>
      <c r="M233">
        <v>185</v>
      </c>
    </row>
    <row r="234" spans="1:13" ht="12.75">
      <c r="A234" s="1" t="str">
        <f>INDEX('[1]Data'!B$21:B$220,'[1]Graph'!M234)</f>
        <v>Andorra</v>
      </c>
      <c r="B234" s="1">
        <f t="shared" si="24"/>
        <v>0.43066780389868237</v>
      </c>
      <c r="C234" s="1">
        <f t="shared" si="25"/>
        <v>345.6880995471094</v>
      </c>
      <c r="D234" s="1">
        <f t="shared" si="26"/>
        <v>345.6918947703533</v>
      </c>
      <c r="E234" s="1">
        <f t="shared" si="27"/>
        <v>43000179.62336566</v>
      </c>
      <c r="F234" s="1">
        <f t="shared" si="22"/>
        <v>107</v>
      </c>
      <c r="G234" s="3">
        <f t="shared" si="23"/>
        <v>345.6880995471094</v>
      </c>
      <c r="H234" s="1">
        <f>INDEX('[1]Data'!F$21:F$220,'[1]Graph'!M234)</f>
        <v>0.43066780389868237</v>
      </c>
      <c r="I234" s="1">
        <f>INDEX('[1]Data'!G$21:G$220,'[1]Graph'!M234)</f>
        <v>0.007590446487867178</v>
      </c>
      <c r="J234">
        <f t="shared" si="28"/>
        <v>0.003795223243933589</v>
      </c>
      <c r="K234" s="1">
        <f t="shared" si="29"/>
        <v>5.551115123125783E-17</v>
      </c>
      <c r="L234">
        <v>11</v>
      </c>
      <c r="M234">
        <v>179</v>
      </c>
    </row>
    <row r="235" spans="1:13" ht="12.75">
      <c r="A235" s="1" t="str">
        <f>INDEX('[1]Data'!B$21:B$220,'[1]Graph'!M235)</f>
        <v>Marshall Islands</v>
      </c>
      <c r="B235" s="1">
        <f t="shared" si="24"/>
        <v>3.207761872034591</v>
      </c>
      <c r="C235" s="1">
        <f t="shared" si="25"/>
        <v>1110.5717104724051</v>
      </c>
      <c r="D235" s="1">
        <f t="shared" si="26"/>
        <v>1110.577095292936</v>
      </c>
      <c r="E235" s="1">
        <f t="shared" si="27"/>
        <v>320700188.8844571</v>
      </c>
      <c r="F235" s="1">
        <f t="shared" si="22"/>
        <v>175</v>
      </c>
      <c r="G235" s="3">
        <f t="shared" si="23"/>
        <v>1110.5717104724051</v>
      </c>
      <c r="H235" s="1">
        <f>INDEX('[1]Data'!F$21:F$220,'[1]Graph'!M235)</f>
        <v>3.207761872034591</v>
      </c>
      <c r="I235" s="1">
        <f>INDEX('[1]Data'!G$21:G$220,'[1]Graph'!M235)</f>
        <v>0.010769641061863558</v>
      </c>
      <c r="J235">
        <f t="shared" si="28"/>
        <v>0.005384820530931779</v>
      </c>
      <c r="K235" s="1">
        <f t="shared" si="29"/>
        <v>0</v>
      </c>
      <c r="L235">
        <v>5</v>
      </c>
      <c r="M235">
        <v>188</v>
      </c>
    </row>
    <row r="236" spans="1:13" ht="12.75">
      <c r="A236" s="1" t="str">
        <f>INDEX('[1]Data'!B$21:B$220,'[1]Graph'!M236)</f>
        <v>Greenland</v>
      </c>
      <c r="B236" s="1">
        <f t="shared" si="24"/>
        <v>0</v>
      </c>
      <c r="C236" s="1">
        <f t="shared" si="25"/>
        <v>30.235930992675826</v>
      </c>
      <c r="D236" s="1">
        <f t="shared" si="26"/>
        <v>30.239940970694352</v>
      </c>
      <c r="E236" s="1">
        <f t="shared" si="27"/>
        <v>182.65863914826588</v>
      </c>
      <c r="F236" s="1">
        <f t="shared" si="22"/>
        <v>66</v>
      </c>
      <c r="G236" s="3">
        <f t="shared" si="23"/>
        <v>30.235930992675826</v>
      </c>
      <c r="H236" s="1">
        <f>INDEX('[1]Data'!F$21:F$220,'[1]Graph'!M236)</f>
        <v>0</v>
      </c>
      <c r="I236" s="1">
        <f>INDEX('[1]Data'!G$21:G$220,'[1]Graph'!M236)</f>
        <v>0.008019956037054481</v>
      </c>
      <c r="J236">
        <f t="shared" si="28"/>
        <v>0.0040099780185272405</v>
      </c>
      <c r="K236" s="1">
        <f t="shared" si="29"/>
        <v>0</v>
      </c>
      <c r="L236">
        <v>10</v>
      </c>
      <c r="M236">
        <v>182</v>
      </c>
    </row>
    <row r="237" spans="1:13" ht="12.75">
      <c r="A237" s="1" t="str">
        <f>INDEX('[1]Data'!B$21:B$220,'[1]Graph'!M237)</f>
        <v>Saint Kitts &amp; Nevis</v>
      </c>
      <c r="B237" s="1">
        <f t="shared" si="24"/>
        <v>0</v>
      </c>
      <c r="C237" s="1">
        <f t="shared" si="25"/>
        <v>0.29931100968955915</v>
      </c>
      <c r="D237" s="1">
        <f t="shared" si="26"/>
        <v>0.3035865431886421</v>
      </c>
      <c r="E237" s="1">
        <f t="shared" si="27"/>
        <v>39.702256653080724</v>
      </c>
      <c r="F237" s="1">
        <f t="shared" si="22"/>
        <v>6</v>
      </c>
      <c r="G237" s="3">
        <f t="shared" si="23"/>
        <v>0.29931100968955915</v>
      </c>
      <c r="H237" s="1">
        <f>INDEX('[1]Data'!F$21:F$220,'[1]Graph'!M237)</f>
        <v>0</v>
      </c>
      <c r="I237" s="1">
        <f>INDEX('[1]Data'!G$21:G$220,'[1]Graph'!M237)</f>
        <v>0.008551066998165845</v>
      </c>
      <c r="J237">
        <f t="shared" si="28"/>
        <v>0.004275533499082922</v>
      </c>
      <c r="K237" s="1">
        <f t="shared" si="29"/>
        <v>0</v>
      </c>
      <c r="L237">
        <v>8</v>
      </c>
      <c r="M237">
        <v>39</v>
      </c>
    </row>
    <row r="238" spans="1:13" ht="12.75">
      <c r="A238" s="1" t="str">
        <f>INDEX('[1]Data'!B$21:B$220,'[1]Graph'!M238)</f>
        <v>Monaco</v>
      </c>
      <c r="B238" s="1">
        <f t="shared" si="24"/>
        <v>0.4306678038986823</v>
      </c>
      <c r="C238" s="1">
        <f t="shared" si="25"/>
        <v>345.6975051003661</v>
      </c>
      <c r="D238" s="1">
        <f t="shared" si="26"/>
        <v>345.6993752103703</v>
      </c>
      <c r="E238" s="1">
        <f t="shared" si="27"/>
        <v>43000190.30716569</v>
      </c>
      <c r="F238" s="1">
        <f t="shared" si="22"/>
        <v>110</v>
      </c>
      <c r="G238" s="3">
        <f t="shared" si="23"/>
        <v>345.6975051003661</v>
      </c>
      <c r="H238" s="1">
        <f>INDEX('[1]Data'!F$21:F$220,'[1]Graph'!M238)</f>
        <v>0.4306678038986823</v>
      </c>
      <c r="I238" s="1">
        <f>INDEX('[1]Data'!G$21:G$220,'[1]Graph'!M238)</f>
        <v>0.003740220008514261</v>
      </c>
      <c r="J238">
        <f t="shared" si="28"/>
        <v>0.0018701100042571306</v>
      </c>
      <c r="K238" s="1">
        <f t="shared" si="29"/>
        <v>0</v>
      </c>
      <c r="L238">
        <v>11</v>
      </c>
      <c r="M238">
        <v>190</v>
      </c>
    </row>
    <row r="239" spans="1:13" ht="12.75">
      <c r="A239" s="1" t="str">
        <f>INDEX('[1]Data'!B$21:B$220,'[1]Graph'!M239)</f>
        <v>Liechtenstein</v>
      </c>
      <c r="B239" s="1">
        <f t="shared" si="24"/>
        <v>0.43066780389868237</v>
      </c>
      <c r="C239" s="1">
        <f t="shared" si="25"/>
        <v>345.693819883593</v>
      </c>
      <c r="D239" s="1">
        <f t="shared" si="26"/>
        <v>345.69563499036184</v>
      </c>
      <c r="E239" s="1">
        <f t="shared" si="27"/>
        <v>43000187.29813141</v>
      </c>
      <c r="F239" s="1">
        <f aca="true" t="shared" si="30" ref="F239:F246">RANK(E239,E$47:E$246,1)</f>
        <v>109</v>
      </c>
      <c r="G239" s="3">
        <f aca="true" t="shared" si="31" ref="G239:G246">C239</f>
        <v>345.693819883593</v>
      </c>
      <c r="H239" s="1">
        <f>INDEX('[1]Data'!F$21:F$220,'[1]Graph'!M239)</f>
        <v>0.43066780389868237</v>
      </c>
      <c r="I239" s="1">
        <f>INDEX('[1]Data'!G$21:G$220,'[1]Graph'!M239)</f>
        <v>0.003630213537675606</v>
      </c>
      <c r="J239">
        <f t="shared" si="28"/>
        <v>0.001815106768837803</v>
      </c>
      <c r="K239" s="1">
        <f t="shared" si="29"/>
        <v>5.551115123125783E-17</v>
      </c>
      <c r="L239">
        <v>11</v>
      </c>
      <c r="M239">
        <v>187</v>
      </c>
    </row>
    <row r="240" spans="1:13" ht="12.75">
      <c r="A240" s="1" t="str">
        <f>INDEX('[1]Data'!B$21:B$220,'[1]Graph'!M240)</f>
        <v>San Marino</v>
      </c>
      <c r="B240" s="1">
        <f aca="true" t="shared" si="32" ref="B240:B246">H240</f>
        <v>0.4306678038986823</v>
      </c>
      <c r="C240" s="1">
        <f aca="true" t="shared" si="33" ref="C240:C246">IF(F240=1,I240/2,I240/2+VLOOKUP(F240-1,F$47:I$246,4,FALSE)/2+VLOOKUP(F240-1,F$47:G$246,2,FALSE))</f>
        <v>345.70086029772665</v>
      </c>
      <c r="D240" s="1">
        <f aca="true" t="shared" si="34" ref="D240:D246">C240+J240</f>
        <v>345.702345385083</v>
      </c>
      <c r="E240" s="1">
        <f aca="true" t="shared" si="35" ref="E240:E247">100000*(INT(1000*H240)+I240/I$248)+M240</f>
        <v>43000195.2439257</v>
      </c>
      <c r="F240" s="1">
        <f t="shared" si="30"/>
        <v>111</v>
      </c>
      <c r="G240" s="3">
        <f t="shared" si="31"/>
        <v>345.70086029772665</v>
      </c>
      <c r="H240" s="1">
        <f>INDEX('[1]Data'!F$21:F$220,'[1]Graph'!M240)</f>
        <v>0.4306678038986823</v>
      </c>
      <c r="I240" s="1">
        <f>INDEX('[1]Data'!G$21:G$220,'[1]Graph'!M240)</f>
        <v>0.0029701747126436775</v>
      </c>
      <c r="J240">
        <f aca="true" t="shared" si="36" ref="J240:J246">I240/2</f>
        <v>0.0014850873563218387</v>
      </c>
      <c r="K240" s="1">
        <f aca="true" t="shared" si="37" ref="K240:K246">IF(F240=200,0,B240-VLOOKUP(F240+1,F$47:H$246,3,FALSE))</f>
        <v>-0.5693321961013117</v>
      </c>
      <c r="L240">
        <v>11</v>
      </c>
      <c r="M240">
        <v>195</v>
      </c>
    </row>
    <row r="241" spans="1:13" ht="12.75">
      <c r="A241" s="1" t="str">
        <f>INDEX('[1]Data'!B$21:B$220,'[1]Graph'!M241)</f>
        <v>Palau</v>
      </c>
      <c r="B241" s="1">
        <f t="shared" si="32"/>
        <v>3.207761872034591</v>
      </c>
      <c r="C241" s="1">
        <f t="shared" si="33"/>
        <v>1110.6046407210365</v>
      </c>
      <c r="D241" s="1">
        <f t="shared" si="34"/>
        <v>1110.606711805856</v>
      </c>
      <c r="E241" s="1">
        <f t="shared" si="35"/>
        <v>320700193.3401758</v>
      </c>
      <c r="F241" s="1">
        <f t="shared" si="30"/>
        <v>179</v>
      </c>
      <c r="G241" s="3">
        <f t="shared" si="31"/>
        <v>1110.6046407210365</v>
      </c>
      <c r="H241" s="1">
        <f>INDEX('[1]Data'!F$21:F$220,'[1]Graph'!M241)</f>
        <v>3.207761872034591</v>
      </c>
      <c r="I241" s="1">
        <f>INDEX('[1]Data'!G$21:G$220,'[1]Graph'!M241)</f>
        <v>0.004142169639178291</v>
      </c>
      <c r="J241">
        <f t="shared" si="36"/>
        <v>0.0020710848195891456</v>
      </c>
      <c r="K241" s="1">
        <f t="shared" si="37"/>
        <v>0</v>
      </c>
      <c r="L241">
        <v>5</v>
      </c>
      <c r="M241">
        <v>193</v>
      </c>
    </row>
    <row r="242" spans="1:13" ht="12.75">
      <c r="A242" s="1" t="str">
        <f>INDEX('[1]Data'!B$21:B$220,'[1]Graph'!M242)</f>
        <v>Cook Islands</v>
      </c>
      <c r="B242" s="1">
        <f t="shared" si="32"/>
        <v>3.207761872034591</v>
      </c>
      <c r="C242" s="1">
        <f t="shared" si="33"/>
        <v>1110.5464432376061</v>
      </c>
      <c r="D242" s="1">
        <f t="shared" si="34"/>
        <v>1110.5483072139436</v>
      </c>
      <c r="E242" s="1">
        <f t="shared" si="35"/>
        <v>320700180.30615824</v>
      </c>
      <c r="F242" s="1">
        <f t="shared" si="30"/>
        <v>173</v>
      </c>
      <c r="G242" s="3">
        <f t="shared" si="31"/>
        <v>1110.5464432376061</v>
      </c>
      <c r="H242" s="1">
        <f>INDEX('[1]Data'!F$21:F$220,'[1]Graph'!M242)</f>
        <v>3.207761872034591</v>
      </c>
      <c r="I242" s="1">
        <f>INDEX('[1]Data'!G$21:G$220,'[1]Graph'!M242)</f>
        <v>0.003727952675260462</v>
      </c>
      <c r="J242">
        <f t="shared" si="36"/>
        <v>0.001863976337630231</v>
      </c>
      <c r="K242" s="1">
        <f t="shared" si="37"/>
        <v>0</v>
      </c>
      <c r="L242">
        <v>5</v>
      </c>
      <c r="M242">
        <v>180</v>
      </c>
    </row>
    <row r="243" spans="1:13" ht="12.75">
      <c r="A243" s="1" t="str">
        <f>INDEX('[1]Data'!B$21:B$220,'[1]Graph'!M243)</f>
        <v>Nauru</v>
      </c>
      <c r="B243" s="1">
        <f t="shared" si="32"/>
        <v>3.207761872034591</v>
      </c>
      <c r="C243" s="1">
        <f t="shared" si="33"/>
        <v>1110.6008092141203</v>
      </c>
      <c r="D243" s="1">
        <f t="shared" si="34"/>
        <v>1110.602155419253</v>
      </c>
      <c r="E243" s="1">
        <f t="shared" si="35"/>
        <v>320700191.2211143</v>
      </c>
      <c r="F243" s="1">
        <f t="shared" si="30"/>
        <v>177</v>
      </c>
      <c r="G243" s="3">
        <f t="shared" si="31"/>
        <v>1110.6008092141203</v>
      </c>
      <c r="H243" s="1">
        <f>INDEX('[1]Data'!F$21:F$220,'[1]Graph'!M243)</f>
        <v>3.207761872034591</v>
      </c>
      <c r="I243" s="1">
        <f>INDEX('[1]Data'!G$21:G$220,'[1]Graph'!M243)</f>
        <v>0.0026924102654658894</v>
      </c>
      <c r="J243">
        <f t="shared" si="36"/>
        <v>0.0013462051327329447</v>
      </c>
      <c r="K243" s="1">
        <f t="shared" si="37"/>
        <v>0</v>
      </c>
      <c r="L243">
        <v>5</v>
      </c>
      <c r="M243">
        <v>191</v>
      </c>
    </row>
    <row r="244" spans="1:13" ht="12.75">
      <c r="A244" s="1" t="str">
        <f>INDEX('[1]Data'!B$21:B$220,'[1]Graph'!M244)</f>
        <v>Tuvalu</v>
      </c>
      <c r="B244" s="1">
        <f t="shared" si="32"/>
        <v>3.207761872034591</v>
      </c>
      <c r="C244" s="1">
        <f t="shared" si="33"/>
        <v>1110.6077473482658</v>
      </c>
      <c r="D244" s="1">
        <f t="shared" si="34"/>
        <v>1110.6087828906755</v>
      </c>
      <c r="E244" s="1">
        <f t="shared" si="35"/>
        <v>320700199.17008793</v>
      </c>
      <c r="F244" s="1">
        <f t="shared" si="30"/>
        <v>180</v>
      </c>
      <c r="G244" s="3">
        <f t="shared" si="31"/>
        <v>1110.6077473482658</v>
      </c>
      <c r="H244" s="1">
        <f>INDEX('[1]Data'!F$21:F$220,'[1]Graph'!M244)</f>
        <v>3.207761872034591</v>
      </c>
      <c r="I244" s="1">
        <f>INDEX('[1]Data'!G$21:G$220,'[1]Graph'!M244)</f>
        <v>0.0020710848195891456</v>
      </c>
      <c r="J244">
        <f t="shared" si="36"/>
        <v>0.0010355424097945728</v>
      </c>
      <c r="K244" s="1">
        <f t="shared" si="37"/>
        <v>-0.7838447824776953</v>
      </c>
      <c r="L244">
        <v>5</v>
      </c>
      <c r="M244">
        <v>199</v>
      </c>
    </row>
    <row r="245" spans="1:13" ht="12.75">
      <c r="A245" s="1" t="str">
        <f>INDEX('[1]Data'!B$21:B$220,'[1]Graph'!M245)</f>
        <v>Niue</v>
      </c>
      <c r="B245" s="1">
        <f t="shared" si="32"/>
        <v>3.207761872034591</v>
      </c>
      <c r="C245" s="1">
        <f t="shared" si="33"/>
        <v>1110.602362527735</v>
      </c>
      <c r="D245" s="1">
        <f t="shared" si="34"/>
        <v>1110.602569636217</v>
      </c>
      <c r="E245" s="1">
        <f t="shared" si="35"/>
        <v>320700192.0340176</v>
      </c>
      <c r="F245" s="1">
        <f t="shared" si="30"/>
        <v>178</v>
      </c>
      <c r="G245" s="3">
        <f t="shared" si="31"/>
        <v>1110.602362527735</v>
      </c>
      <c r="H245" s="1">
        <f>INDEX('[1]Data'!F$21:F$220,'[1]Graph'!M245)</f>
        <v>3.207761872034591</v>
      </c>
      <c r="I245" s="1">
        <f>INDEX('[1]Data'!G$21:G$220,'[1]Graph'!M245)</f>
        <v>0.0004142169639178291</v>
      </c>
      <c r="J245">
        <f t="shared" si="36"/>
        <v>0.00020710848195891455</v>
      </c>
      <c r="K245" s="1">
        <f t="shared" si="37"/>
        <v>0</v>
      </c>
      <c r="L245">
        <v>5</v>
      </c>
      <c r="M245">
        <v>192</v>
      </c>
    </row>
    <row r="246" spans="1:13" ht="12.75">
      <c r="A246" s="1" t="str">
        <f>INDEX('[1]Data'!B$21:B$220,'[1]Graph'!M246)</f>
        <v>Holy See</v>
      </c>
      <c r="B246" s="1">
        <f t="shared" si="32"/>
        <v>0.4306678038986823</v>
      </c>
      <c r="C246" s="1">
        <f t="shared" si="33"/>
        <v>345.69194977358876</v>
      </c>
      <c r="D246" s="1">
        <f t="shared" si="34"/>
        <v>345.6920047768242</v>
      </c>
      <c r="E246" s="1">
        <f t="shared" si="35"/>
        <v>43000183.00903428</v>
      </c>
      <c r="F246" s="1">
        <f t="shared" si="30"/>
        <v>108</v>
      </c>
      <c r="G246" s="3">
        <f t="shared" si="31"/>
        <v>345.69194977358876</v>
      </c>
      <c r="H246" s="1">
        <f>INDEX('[1]Data'!F$21:F$220,'[1]Graph'!M246)</f>
        <v>0.4306678038986823</v>
      </c>
      <c r="I246" s="1">
        <f>INDEX('[1]Data'!G$21:G$220,'[1]Graph'!M246)</f>
        <v>0.00011000647083865474</v>
      </c>
      <c r="J246">
        <f t="shared" si="36"/>
        <v>5.500323541932737E-05</v>
      </c>
      <c r="K246" s="1">
        <f t="shared" si="37"/>
        <v>-5.551115123125783E-17</v>
      </c>
      <c r="L246">
        <v>11</v>
      </c>
      <c r="M246">
        <v>183</v>
      </c>
    </row>
    <row r="247" ht="12.75">
      <c r="E247" s="1">
        <f t="shared" si="35"/>
        <v>0</v>
      </c>
    </row>
    <row r="248" spans="8:9" ht="12.75">
      <c r="H248" s="40" t="s">
        <v>105</v>
      </c>
      <c r="I248" s="43">
        <f>SUM(I47:I246)</f>
        <v>1217.655533864048</v>
      </c>
    </row>
  </sheetData>
  <mergeCells count="4">
    <mergeCell ref="J16:L16"/>
    <mergeCell ref="J34:L34"/>
    <mergeCell ref="J19:L19"/>
    <mergeCell ref="A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1.421875" style="0" customWidth="1"/>
    <col min="3" max="3" width="13.28125" style="0" customWidth="1"/>
    <col min="4" max="16384" width="8.8515625" style="0" customWidth="1"/>
  </cols>
  <sheetData>
    <row r="1" spans="1:3" ht="89.25">
      <c r="A1" t="s">
        <v>173</v>
      </c>
      <c r="B1" s="16" t="s">
        <v>484</v>
      </c>
      <c r="C1" s="16" t="s">
        <v>485</v>
      </c>
    </row>
    <row r="4" spans="1:3" ht="12.75">
      <c r="A4" t="s">
        <v>84</v>
      </c>
      <c r="B4" s="71">
        <v>57.98333709405005</v>
      </c>
      <c r="C4">
        <v>0.9465036136374463</v>
      </c>
    </row>
    <row r="5" spans="2:3" ht="12.75">
      <c r="B5" s="73"/>
      <c r="C5" s="72"/>
    </row>
    <row r="6" spans="2:3" ht="12.75">
      <c r="B6" s="73"/>
      <c r="C6" s="72"/>
    </row>
    <row r="7" spans="1:3" ht="12.75">
      <c r="A7" t="s">
        <v>202</v>
      </c>
      <c r="B7" s="76">
        <v>10.264126137579261</v>
      </c>
      <c r="C7" s="77">
        <v>0.6568733906737658</v>
      </c>
    </row>
    <row r="8" spans="1:3" ht="12.75">
      <c r="A8" t="s">
        <v>60</v>
      </c>
      <c r="B8" s="76">
        <v>23.892710347811505</v>
      </c>
      <c r="C8" s="77">
        <v>0.9099217870342792</v>
      </c>
    </row>
    <row r="9" spans="1:3" ht="12.75">
      <c r="A9" t="s">
        <v>135</v>
      </c>
      <c r="B9" s="76">
        <v>43.10324076938106</v>
      </c>
      <c r="C9" s="77">
        <v>0.9127865307938088</v>
      </c>
    </row>
    <row r="10" spans="1:3" ht="12.75">
      <c r="A10" t="s">
        <v>122</v>
      </c>
      <c r="B10" s="76">
        <v>45.96955150557825</v>
      </c>
      <c r="C10" s="77">
        <v>0.9074487838819425</v>
      </c>
    </row>
    <row r="11" spans="1:3" ht="12.75">
      <c r="A11" t="s">
        <v>123</v>
      </c>
      <c r="B11" s="76">
        <v>49.214242454298976</v>
      </c>
      <c r="C11" s="77">
        <v>0.9268179639441021</v>
      </c>
    </row>
    <row r="12" spans="1:3" ht="12.75">
      <c r="A12" t="s">
        <v>124</v>
      </c>
      <c r="B12" s="76">
        <v>54.37589790337288</v>
      </c>
      <c r="C12" s="77">
        <v>0.8719800017381028</v>
      </c>
    </row>
    <row r="13" spans="1:3" ht="12.75">
      <c r="A13" t="s">
        <v>125</v>
      </c>
      <c r="B13" s="76">
        <v>86.56757363350653</v>
      </c>
      <c r="C13" s="77">
        <v>0.949023497813146</v>
      </c>
    </row>
    <row r="14" spans="1:3" ht="12.75">
      <c r="A14" t="s">
        <v>440</v>
      </c>
      <c r="B14" s="76">
        <v>66.25948176538118</v>
      </c>
      <c r="C14" s="77">
        <v>1.0571354735999097</v>
      </c>
    </row>
    <row r="15" spans="1:3" ht="12.75">
      <c r="A15" t="s">
        <v>132</v>
      </c>
      <c r="B15" s="76">
        <v>87.92075020655834</v>
      </c>
      <c r="C15" s="77">
        <v>1.0180742316443558</v>
      </c>
    </row>
    <row r="16" spans="1:3" ht="12.75">
      <c r="A16" t="s">
        <v>380</v>
      </c>
      <c r="B16" s="76">
        <v>77.86795969388652</v>
      </c>
      <c r="C16" s="77">
        <v>1.0084828246507902</v>
      </c>
    </row>
    <row r="17" spans="1:3" ht="12.75">
      <c r="A17" t="s">
        <v>373</v>
      </c>
      <c r="B17" s="76">
        <v>90.95977380124368</v>
      </c>
      <c r="C17" s="77">
        <v>1.002864678225134</v>
      </c>
    </row>
    <row r="18" spans="1:3" ht="12.75">
      <c r="A18" t="s">
        <v>389</v>
      </c>
      <c r="B18" s="76">
        <v>99</v>
      </c>
      <c r="C18" s="77">
        <v>1</v>
      </c>
    </row>
    <row r="21" spans="1:3" ht="12.75">
      <c r="A21" t="s">
        <v>371</v>
      </c>
      <c r="B21" s="45">
        <v>95</v>
      </c>
      <c r="C21">
        <v>1.01</v>
      </c>
    </row>
    <row r="22" spans="1:3" ht="12.75">
      <c r="A22" t="s">
        <v>374</v>
      </c>
      <c r="B22" s="45">
        <v>99</v>
      </c>
      <c r="C22">
        <v>1.01</v>
      </c>
    </row>
    <row r="23" spans="1:3" ht="12.75">
      <c r="A23" t="s">
        <v>376</v>
      </c>
      <c r="B23" s="45">
        <v>90</v>
      </c>
      <c r="C23">
        <v>1.03</v>
      </c>
    </row>
    <row r="24" spans="1:3" ht="12.75">
      <c r="A24" t="s">
        <v>378</v>
      </c>
      <c r="B24" s="45">
        <v>98</v>
      </c>
      <c r="C24">
        <v>1</v>
      </c>
    </row>
    <row r="25" spans="1:3" ht="12.75">
      <c r="A25" t="s">
        <v>381</v>
      </c>
      <c r="B25" s="45">
        <v>90</v>
      </c>
      <c r="C25">
        <v>1</v>
      </c>
    </row>
    <row r="26" spans="1:3" ht="12.75">
      <c r="A26" t="s">
        <v>383</v>
      </c>
      <c r="B26" s="45" t="s">
        <v>108</v>
      </c>
      <c r="C26" t="s">
        <v>108</v>
      </c>
    </row>
    <row r="27" spans="1:3" ht="12.75">
      <c r="A27" t="s">
        <v>385</v>
      </c>
      <c r="B27" s="45">
        <v>85</v>
      </c>
      <c r="C27">
        <v>1.05</v>
      </c>
    </row>
    <row r="28" spans="1:3" ht="12.75">
      <c r="A28" t="s">
        <v>388</v>
      </c>
      <c r="B28" s="45">
        <v>85</v>
      </c>
      <c r="C28">
        <v>1</v>
      </c>
    </row>
    <row r="29" spans="1:3" ht="12.75">
      <c r="A29" t="s">
        <v>389</v>
      </c>
      <c r="B29" s="46">
        <f>101-2</f>
        <v>99</v>
      </c>
      <c r="C29">
        <v>1.01</v>
      </c>
    </row>
    <row r="30" spans="1:3" ht="12.75">
      <c r="A30" t="s">
        <v>391</v>
      </c>
      <c r="B30" s="45">
        <v>85</v>
      </c>
      <c r="C30">
        <v>1.07</v>
      </c>
    </row>
    <row r="31" spans="1:3" ht="12.75">
      <c r="A31" t="s">
        <v>393</v>
      </c>
      <c r="B31" s="45">
        <v>85</v>
      </c>
      <c r="C31">
        <v>0.95</v>
      </c>
    </row>
    <row r="32" spans="1:3" ht="12.75">
      <c r="A32" t="s">
        <v>396</v>
      </c>
      <c r="B32" s="45">
        <v>95</v>
      </c>
      <c r="C32">
        <v>1.02</v>
      </c>
    </row>
    <row r="33" spans="1:3" ht="12.75">
      <c r="A33" t="s">
        <v>397</v>
      </c>
      <c r="B33" s="45">
        <v>95</v>
      </c>
      <c r="C33">
        <v>1.02</v>
      </c>
    </row>
    <row r="34" spans="1:3" ht="12.75">
      <c r="A34" t="s">
        <v>399</v>
      </c>
      <c r="B34" s="45">
        <v>88</v>
      </c>
      <c r="C34">
        <v>0.99</v>
      </c>
    </row>
    <row r="35" spans="1:3" ht="12.75">
      <c r="A35" t="s">
        <v>401</v>
      </c>
      <c r="B35" s="45">
        <v>83</v>
      </c>
      <c r="C35">
        <v>1.09</v>
      </c>
    </row>
    <row r="36" spans="1:3" ht="12.75">
      <c r="A36" t="s">
        <v>403</v>
      </c>
      <c r="B36" s="45">
        <v>93</v>
      </c>
      <c r="C36">
        <v>1.02</v>
      </c>
    </row>
    <row r="37" spans="1:3" ht="12.75">
      <c r="A37" t="s">
        <v>405</v>
      </c>
      <c r="B37" s="45">
        <v>91</v>
      </c>
      <c r="C37">
        <v>1.03</v>
      </c>
    </row>
    <row r="38" spans="1:3" ht="12.75">
      <c r="A38" t="s">
        <v>407</v>
      </c>
      <c r="B38" s="45">
        <v>93</v>
      </c>
      <c r="C38">
        <v>1.02</v>
      </c>
    </row>
    <row r="39" spans="1:3" ht="12.75">
      <c r="A39" t="s">
        <v>409</v>
      </c>
      <c r="B39" s="45">
        <v>88</v>
      </c>
      <c r="C39">
        <v>1</v>
      </c>
    </row>
    <row r="40" spans="1:3" ht="12.75">
      <c r="A40" t="s">
        <v>411</v>
      </c>
      <c r="B40" s="45">
        <v>96</v>
      </c>
      <c r="C40">
        <v>1.04</v>
      </c>
    </row>
    <row r="41" spans="1:3" ht="12.75">
      <c r="A41" t="s">
        <v>413</v>
      </c>
      <c r="B41" s="45">
        <v>85</v>
      </c>
      <c r="C41">
        <v>1.01</v>
      </c>
    </row>
    <row r="42" spans="1:3" ht="12.75">
      <c r="A42" t="s">
        <v>415</v>
      </c>
      <c r="B42" s="45">
        <v>89</v>
      </c>
      <c r="C42">
        <v>1.01</v>
      </c>
    </row>
    <row r="43" spans="1:3" ht="12.75">
      <c r="A43" t="s">
        <v>110</v>
      </c>
      <c r="B43" s="45">
        <v>72</v>
      </c>
      <c r="C43">
        <v>1.02</v>
      </c>
    </row>
    <row r="44" spans="1:3" ht="12.75">
      <c r="A44" t="s">
        <v>418</v>
      </c>
      <c r="B44" s="45">
        <v>86</v>
      </c>
      <c r="C44">
        <v>1.03</v>
      </c>
    </row>
    <row r="45" spans="1:3" ht="12.75">
      <c r="A45" t="s">
        <v>420</v>
      </c>
      <c r="B45" s="45" t="s">
        <v>108</v>
      </c>
      <c r="C45" t="s">
        <v>108</v>
      </c>
    </row>
    <row r="46" spans="1:3" ht="12.75">
      <c r="A46" t="s">
        <v>422</v>
      </c>
      <c r="B46" s="45">
        <v>89</v>
      </c>
      <c r="C46">
        <v>1.08</v>
      </c>
    </row>
    <row r="47" spans="1:3" ht="12.75">
      <c r="A47" t="s">
        <v>424</v>
      </c>
      <c r="B47" s="45">
        <v>97</v>
      </c>
      <c r="C47">
        <v>1.02</v>
      </c>
    </row>
    <row r="48" spans="1:3" ht="12.75">
      <c r="A48" t="s">
        <v>426</v>
      </c>
      <c r="B48" s="45">
        <v>89</v>
      </c>
      <c r="C48">
        <v>1</v>
      </c>
    </row>
    <row r="49" spans="1:3" ht="12.75">
      <c r="A49" t="s">
        <v>428</v>
      </c>
      <c r="B49" s="45">
        <v>86</v>
      </c>
      <c r="C49">
        <v>0.99</v>
      </c>
    </row>
    <row r="50" spans="1:3" ht="12.75">
      <c r="A50" t="s">
        <v>430</v>
      </c>
      <c r="B50" s="45">
        <v>89</v>
      </c>
      <c r="C50">
        <v>1.02</v>
      </c>
    </row>
    <row r="51" spans="1:3" ht="12.75">
      <c r="A51" t="s">
        <v>432</v>
      </c>
      <c r="B51" s="45">
        <v>80</v>
      </c>
      <c r="C51">
        <v>1.01</v>
      </c>
    </row>
    <row r="52" spans="1:3" ht="12.75">
      <c r="A52" t="s">
        <v>434</v>
      </c>
      <c r="B52" s="45">
        <v>90</v>
      </c>
      <c r="C52">
        <v>1.01</v>
      </c>
    </row>
    <row r="53" spans="1:3" ht="12.75">
      <c r="A53" t="s">
        <v>436</v>
      </c>
      <c r="B53" s="45" t="s">
        <v>108</v>
      </c>
      <c r="C53" t="s">
        <v>108</v>
      </c>
    </row>
    <row r="54" spans="1:3" ht="12.75">
      <c r="A54" t="s">
        <v>438</v>
      </c>
      <c r="B54" s="45">
        <v>83</v>
      </c>
      <c r="C54">
        <v>1.06</v>
      </c>
    </row>
    <row r="55" spans="1:3" ht="12.75">
      <c r="A55" t="s">
        <v>441</v>
      </c>
      <c r="B55" s="45">
        <v>101</v>
      </c>
      <c r="C55">
        <v>1.05</v>
      </c>
    </row>
    <row r="56" spans="1:3" ht="12.75">
      <c r="A56" t="s">
        <v>443</v>
      </c>
      <c r="B56" s="45">
        <v>95</v>
      </c>
      <c r="C56">
        <v>1.06</v>
      </c>
    </row>
    <row r="57" spans="1:3" ht="12.75">
      <c r="A57" t="s">
        <v>445</v>
      </c>
      <c r="B57" s="45">
        <v>93</v>
      </c>
      <c r="C57">
        <v>1.03</v>
      </c>
    </row>
    <row r="58" spans="1:3" ht="12.75">
      <c r="A58" t="s">
        <v>447</v>
      </c>
      <c r="B58" s="45">
        <v>92</v>
      </c>
      <c r="C58">
        <v>1</v>
      </c>
    </row>
    <row r="59" spans="1:3" ht="12.75">
      <c r="A59" t="s">
        <v>72</v>
      </c>
      <c r="B59" s="45">
        <v>116</v>
      </c>
      <c r="C59">
        <v>1.21</v>
      </c>
    </row>
    <row r="60" spans="1:3" ht="12.75">
      <c r="A60" t="s">
        <v>450</v>
      </c>
      <c r="B60" s="45">
        <v>86</v>
      </c>
      <c r="C60">
        <v>1.12</v>
      </c>
    </row>
    <row r="61" spans="1:3" ht="12.75">
      <c r="A61" t="s">
        <v>452</v>
      </c>
      <c r="B61" s="45">
        <v>92</v>
      </c>
      <c r="C61">
        <v>1.01</v>
      </c>
    </row>
    <row r="62" spans="1:3" ht="12.75">
      <c r="A62" t="s">
        <v>454</v>
      </c>
      <c r="B62" s="45">
        <v>87</v>
      </c>
      <c r="C62">
        <v>1.01</v>
      </c>
    </row>
    <row r="63" spans="1:3" ht="12.75">
      <c r="A63" t="s">
        <v>456</v>
      </c>
      <c r="B63" s="45">
        <v>76</v>
      </c>
      <c r="C63">
        <v>1.03</v>
      </c>
    </row>
    <row r="64" spans="1:3" ht="12.75">
      <c r="A64" t="s">
        <v>458</v>
      </c>
      <c r="B64" s="45">
        <v>79</v>
      </c>
      <c r="C64">
        <v>1.05</v>
      </c>
    </row>
    <row r="65" spans="1:3" ht="12.75">
      <c r="A65" t="s">
        <v>460</v>
      </c>
      <c r="B65" s="45">
        <v>53</v>
      </c>
      <c r="C65">
        <v>1.11</v>
      </c>
    </row>
    <row r="66" spans="1:3" ht="12.75">
      <c r="A66" t="s">
        <v>462</v>
      </c>
      <c r="B66" s="45">
        <v>76</v>
      </c>
      <c r="C66">
        <v>1.11</v>
      </c>
    </row>
    <row r="67" spans="1:3" ht="12.75">
      <c r="A67" t="s">
        <v>464</v>
      </c>
      <c r="B67" s="45">
        <v>80</v>
      </c>
      <c r="C67">
        <v>1.06</v>
      </c>
    </row>
    <row r="68" spans="1:3" ht="12.75">
      <c r="A68" t="s">
        <v>466</v>
      </c>
      <c r="B68" s="45">
        <v>87</v>
      </c>
      <c r="C68">
        <v>1.03</v>
      </c>
    </row>
    <row r="69" spans="1:3" ht="12.75">
      <c r="A69" t="s">
        <v>468</v>
      </c>
      <c r="B69" s="45">
        <v>74</v>
      </c>
      <c r="C69">
        <v>1.05</v>
      </c>
    </row>
    <row r="70" spans="1:3" ht="12.75">
      <c r="A70" t="s">
        <v>470</v>
      </c>
      <c r="B70" s="45">
        <v>89</v>
      </c>
      <c r="C70">
        <v>1.01</v>
      </c>
    </row>
    <row r="71" spans="1:3" ht="12.75">
      <c r="A71" t="s">
        <v>472</v>
      </c>
      <c r="B71" s="45">
        <v>79</v>
      </c>
      <c r="C71">
        <v>1.01</v>
      </c>
    </row>
    <row r="72" spans="1:3" ht="12.75">
      <c r="A72" t="s">
        <v>474</v>
      </c>
      <c r="B72" s="45">
        <v>84</v>
      </c>
      <c r="C72">
        <v>1.01</v>
      </c>
    </row>
    <row r="73" spans="1:3" ht="12.75">
      <c r="A73" t="s">
        <v>476</v>
      </c>
      <c r="B73" s="45">
        <v>61</v>
      </c>
      <c r="C73">
        <v>1.03</v>
      </c>
    </row>
    <row r="74" spans="1:3" ht="12.75">
      <c r="A74" t="s">
        <v>73</v>
      </c>
      <c r="B74" s="45">
        <v>69</v>
      </c>
      <c r="C74">
        <v>1.03</v>
      </c>
    </row>
    <row r="75" spans="1:3" ht="12.75">
      <c r="A75" t="s">
        <v>74</v>
      </c>
      <c r="B75" s="45" t="s">
        <v>108</v>
      </c>
      <c r="C75" t="s">
        <v>108</v>
      </c>
    </row>
    <row r="76" spans="1:3" ht="12.75">
      <c r="A76" t="s">
        <v>480</v>
      </c>
      <c r="B76" s="45">
        <v>85</v>
      </c>
      <c r="C76">
        <v>0.98</v>
      </c>
    </row>
    <row r="77" spans="1:3" ht="12.75">
      <c r="A77" t="s">
        <v>482</v>
      </c>
      <c r="B77" s="45" t="s">
        <v>108</v>
      </c>
      <c r="C77" t="s">
        <v>108</v>
      </c>
    </row>
    <row r="78" spans="1:3" ht="12.75">
      <c r="A78" t="s">
        <v>133</v>
      </c>
      <c r="B78" s="45" t="s">
        <v>108</v>
      </c>
      <c r="C78" t="s">
        <v>108</v>
      </c>
    </row>
    <row r="79" spans="1:3" ht="12.75">
      <c r="A79" t="s">
        <v>136</v>
      </c>
      <c r="B79" s="45">
        <v>73</v>
      </c>
      <c r="C79">
        <v>1.1</v>
      </c>
    </row>
    <row r="80" spans="1:3" ht="12.75">
      <c r="A80" t="s">
        <v>111</v>
      </c>
      <c r="B80" s="45">
        <v>81</v>
      </c>
      <c r="C80">
        <v>0.96</v>
      </c>
    </row>
    <row r="81" spans="1:3" ht="12.75">
      <c r="A81" t="s">
        <v>139</v>
      </c>
      <c r="B81" s="45">
        <v>65</v>
      </c>
      <c r="C81">
        <v>1.1</v>
      </c>
    </row>
    <row r="82" spans="1:3" ht="12.75">
      <c r="A82" t="s">
        <v>141</v>
      </c>
      <c r="B82" s="45">
        <v>79</v>
      </c>
      <c r="C82">
        <v>1.04</v>
      </c>
    </row>
    <row r="83" spans="1:3" ht="12.75">
      <c r="A83" t="s">
        <v>143</v>
      </c>
      <c r="B83" s="45">
        <v>77</v>
      </c>
      <c r="C83">
        <v>1.13</v>
      </c>
    </row>
    <row r="84" spans="1:3" ht="12.75">
      <c r="A84" t="s">
        <v>145</v>
      </c>
      <c r="B84" s="45">
        <v>64</v>
      </c>
      <c r="C84">
        <v>1.08</v>
      </c>
    </row>
    <row r="85" spans="1:3" ht="12.75">
      <c r="A85" t="s">
        <v>147</v>
      </c>
      <c r="B85" s="45">
        <v>75</v>
      </c>
      <c r="C85">
        <v>1.03</v>
      </c>
    </row>
    <row r="86" spans="1:3" ht="12.75">
      <c r="A86" t="s">
        <v>75</v>
      </c>
      <c r="B86" s="45" t="s">
        <v>108</v>
      </c>
      <c r="C86" t="s">
        <v>108</v>
      </c>
    </row>
    <row r="87" spans="1:3" ht="12.75">
      <c r="A87" t="s">
        <v>150</v>
      </c>
      <c r="B87" s="45">
        <v>75</v>
      </c>
      <c r="C87">
        <v>1.43</v>
      </c>
    </row>
    <row r="88" spans="1:3" ht="12.75">
      <c r="A88" t="s">
        <v>152</v>
      </c>
      <c r="B88" s="45">
        <v>62</v>
      </c>
      <c r="C88">
        <v>1.17</v>
      </c>
    </row>
    <row r="89" spans="1:3" ht="12.75">
      <c r="A89" t="s">
        <v>154</v>
      </c>
      <c r="B89" s="45">
        <v>81</v>
      </c>
      <c r="C89">
        <v>1.02</v>
      </c>
    </row>
    <row r="90" spans="1:3" ht="12.75">
      <c r="A90" t="s">
        <v>156</v>
      </c>
      <c r="B90" s="45">
        <v>91</v>
      </c>
      <c r="C90">
        <v>1</v>
      </c>
    </row>
    <row r="91" spans="1:3" ht="12.75">
      <c r="A91" t="s">
        <v>158</v>
      </c>
      <c r="B91" s="45">
        <v>79</v>
      </c>
      <c r="C91">
        <v>1.29</v>
      </c>
    </row>
    <row r="92" spans="1:3" ht="12.75">
      <c r="A92" t="s">
        <v>160</v>
      </c>
      <c r="B92" s="45">
        <v>74</v>
      </c>
      <c r="C92">
        <v>1.08</v>
      </c>
    </row>
    <row r="93" spans="1:3" ht="12.75">
      <c r="A93" t="s">
        <v>162</v>
      </c>
      <c r="B93" s="45">
        <v>56</v>
      </c>
      <c r="C93">
        <v>1.1</v>
      </c>
    </row>
    <row r="94" spans="1:3" ht="12.75">
      <c r="A94" t="s">
        <v>164</v>
      </c>
      <c r="B94" s="45">
        <v>68</v>
      </c>
      <c r="C94">
        <v>1</v>
      </c>
    </row>
    <row r="95" spans="1:3" ht="12.75">
      <c r="A95" t="s">
        <v>166</v>
      </c>
      <c r="B95" s="45">
        <v>65</v>
      </c>
      <c r="C95">
        <v>1.12</v>
      </c>
    </row>
    <row r="96" spans="1:3" ht="12.75">
      <c r="A96" t="s">
        <v>168</v>
      </c>
      <c r="B96" s="45" t="s">
        <v>108</v>
      </c>
      <c r="C96" t="s">
        <v>108</v>
      </c>
    </row>
    <row r="97" spans="1:3" ht="12.75">
      <c r="A97" t="s">
        <v>294</v>
      </c>
      <c r="B97" s="45">
        <v>51</v>
      </c>
      <c r="C97">
        <v>0.93</v>
      </c>
    </row>
    <row r="98" spans="1:3" ht="12.75">
      <c r="A98" t="s">
        <v>296</v>
      </c>
      <c r="B98" s="45">
        <v>83</v>
      </c>
      <c r="C98">
        <v>0.97</v>
      </c>
    </row>
    <row r="99" spans="1:3" ht="12.75">
      <c r="A99" t="s">
        <v>298</v>
      </c>
      <c r="B99" s="45">
        <v>76</v>
      </c>
      <c r="C99">
        <v>1.04</v>
      </c>
    </row>
    <row r="100" spans="1:3" ht="12.75">
      <c r="A100" t="s">
        <v>300</v>
      </c>
      <c r="B100" s="45" t="s">
        <v>108</v>
      </c>
      <c r="C100" t="s">
        <v>108</v>
      </c>
    </row>
    <row r="101" spans="1:3" ht="12.75">
      <c r="A101" t="s">
        <v>302</v>
      </c>
      <c r="B101" s="45">
        <v>79</v>
      </c>
      <c r="C101">
        <v>1.07</v>
      </c>
    </row>
    <row r="102" spans="1:3" ht="12.75">
      <c r="A102" t="s">
        <v>304</v>
      </c>
      <c r="B102" s="45">
        <v>86</v>
      </c>
      <c r="C102">
        <v>1.04</v>
      </c>
    </row>
    <row r="103" spans="1:3" ht="12.75">
      <c r="A103" t="s">
        <v>306</v>
      </c>
      <c r="B103" s="45">
        <v>62</v>
      </c>
      <c r="C103">
        <v>1.2</v>
      </c>
    </row>
    <row r="104" spans="1:3" ht="12.75">
      <c r="A104" t="s">
        <v>308</v>
      </c>
      <c r="B104" s="45">
        <v>33</v>
      </c>
      <c r="C104">
        <v>1.13</v>
      </c>
    </row>
    <row r="105" spans="1:3" ht="12.75">
      <c r="A105" t="s">
        <v>310</v>
      </c>
      <c r="B105" s="45">
        <v>65</v>
      </c>
      <c r="C105">
        <v>0.97</v>
      </c>
    </row>
    <row r="106" spans="1:3" ht="12.75">
      <c r="A106" t="s">
        <v>312</v>
      </c>
      <c r="B106" s="45" t="s">
        <v>108</v>
      </c>
      <c r="C106" t="s">
        <v>108</v>
      </c>
    </row>
    <row r="107" spans="1:3" ht="12.75">
      <c r="A107" t="s">
        <v>112</v>
      </c>
      <c r="B107" s="45">
        <v>57</v>
      </c>
      <c r="C107">
        <v>1.21</v>
      </c>
    </row>
    <row r="108" spans="1:3" ht="12.75">
      <c r="A108" t="s">
        <v>315</v>
      </c>
      <c r="B108" s="45" t="s">
        <v>108</v>
      </c>
      <c r="C108" t="s">
        <v>108</v>
      </c>
    </row>
    <row r="109" spans="1:3" ht="12.75">
      <c r="A109" t="s">
        <v>317</v>
      </c>
      <c r="B109" s="45">
        <v>51</v>
      </c>
      <c r="C109">
        <v>1.05</v>
      </c>
    </row>
    <row r="110" spans="1:3" ht="12.75">
      <c r="A110" t="s">
        <v>319</v>
      </c>
      <c r="B110" s="45">
        <v>81</v>
      </c>
      <c r="C110">
        <v>1.03</v>
      </c>
    </row>
    <row r="111" spans="1:3" ht="12.75">
      <c r="A111" t="s">
        <v>321</v>
      </c>
      <c r="B111" s="45">
        <v>75</v>
      </c>
      <c r="C111">
        <v>0.99</v>
      </c>
    </row>
    <row r="112" spans="1:3" ht="12.75">
      <c r="A112" t="s">
        <v>323</v>
      </c>
      <c r="B112" s="45">
        <v>69</v>
      </c>
      <c r="C112">
        <v>1.04</v>
      </c>
    </row>
    <row r="113" spans="1:3" ht="12.75">
      <c r="A113" t="s">
        <v>325</v>
      </c>
      <c r="B113" s="45" t="s">
        <v>108</v>
      </c>
      <c r="C113" t="s">
        <v>108</v>
      </c>
    </row>
    <row r="114" spans="1:3" ht="12.75">
      <c r="A114" t="s">
        <v>327</v>
      </c>
      <c r="B114" s="46" t="s">
        <v>108</v>
      </c>
      <c r="C114" t="s">
        <v>108</v>
      </c>
    </row>
    <row r="115" spans="1:3" ht="12.75">
      <c r="A115" t="s">
        <v>329</v>
      </c>
      <c r="B115" s="45">
        <v>87</v>
      </c>
      <c r="C115">
        <v>1.06</v>
      </c>
    </row>
    <row r="116" spans="1:3" ht="12.75">
      <c r="A116" t="s">
        <v>331</v>
      </c>
      <c r="B116" s="45" t="s">
        <v>108</v>
      </c>
      <c r="C116" t="s">
        <v>108</v>
      </c>
    </row>
    <row r="117" spans="1:3" ht="12.75">
      <c r="A117" t="s">
        <v>178</v>
      </c>
      <c r="B117" s="45">
        <v>72</v>
      </c>
      <c r="C117">
        <v>1.03</v>
      </c>
    </row>
    <row r="118" spans="1:3" ht="12.75">
      <c r="A118" t="s">
        <v>180</v>
      </c>
      <c r="B118" s="45">
        <v>47</v>
      </c>
      <c r="C118">
        <v>1.34</v>
      </c>
    </row>
    <row r="119" spans="1:3" ht="12.75">
      <c r="A119" t="s">
        <v>182</v>
      </c>
      <c r="B119" s="45">
        <v>63</v>
      </c>
      <c r="C119">
        <v>1.07</v>
      </c>
    </row>
    <row r="120" spans="1:3" ht="12.75">
      <c r="A120" t="s">
        <v>184</v>
      </c>
      <c r="B120" s="45">
        <v>50</v>
      </c>
      <c r="C120">
        <v>1.02</v>
      </c>
    </row>
    <row r="121" spans="1:3" ht="12.75">
      <c r="A121" t="s">
        <v>113</v>
      </c>
      <c r="B121" s="45" t="s">
        <v>108</v>
      </c>
      <c r="C121" t="s">
        <v>108</v>
      </c>
    </row>
    <row r="122" spans="1:3" ht="12.75">
      <c r="A122" t="s">
        <v>76</v>
      </c>
      <c r="B122" s="45">
        <v>83</v>
      </c>
      <c r="C122">
        <v>1.06</v>
      </c>
    </row>
    <row r="123" spans="1:3" ht="12.75">
      <c r="A123" t="s">
        <v>188</v>
      </c>
      <c r="B123" s="45">
        <v>47</v>
      </c>
      <c r="C123">
        <v>1.02</v>
      </c>
    </row>
    <row r="124" spans="1:3" ht="12.75">
      <c r="A124" t="s">
        <v>190</v>
      </c>
      <c r="B124" s="45">
        <v>79</v>
      </c>
      <c r="C124">
        <v>1.1</v>
      </c>
    </row>
    <row r="125" spans="1:3" ht="12.75">
      <c r="A125" t="s">
        <v>192</v>
      </c>
      <c r="B125" s="45">
        <v>54</v>
      </c>
      <c r="C125">
        <v>1.04</v>
      </c>
    </row>
    <row r="126" spans="1:3" ht="12.75">
      <c r="A126" t="s">
        <v>194</v>
      </c>
      <c r="B126" s="45">
        <v>37</v>
      </c>
      <c r="C126">
        <v>0.91</v>
      </c>
    </row>
    <row r="127" spans="1:3" ht="12.75">
      <c r="A127" t="s">
        <v>196</v>
      </c>
      <c r="B127" s="45" t="s">
        <v>108</v>
      </c>
      <c r="C127" t="s">
        <v>108</v>
      </c>
    </row>
    <row r="128" spans="1:3" ht="12.75">
      <c r="A128" t="s">
        <v>198</v>
      </c>
      <c r="B128" s="45">
        <v>64</v>
      </c>
      <c r="C128">
        <v>1.06</v>
      </c>
    </row>
    <row r="129" spans="1:3" ht="12.75">
      <c r="A129" t="s">
        <v>200</v>
      </c>
      <c r="B129" s="45">
        <v>19</v>
      </c>
      <c r="C129">
        <v>0.58</v>
      </c>
    </row>
    <row r="130" spans="1:3" ht="12.75">
      <c r="A130" t="s">
        <v>203</v>
      </c>
      <c r="B130" s="45" t="s">
        <v>108</v>
      </c>
      <c r="C130" t="s">
        <v>108</v>
      </c>
    </row>
    <row r="131" spans="1:3" ht="12.75">
      <c r="A131" t="s">
        <v>205</v>
      </c>
      <c r="B131" s="45">
        <v>46</v>
      </c>
      <c r="C131">
        <v>0.95</v>
      </c>
    </row>
    <row r="132" spans="1:3" ht="12.75">
      <c r="A132" t="s">
        <v>207</v>
      </c>
      <c r="B132" s="45" t="s">
        <v>108</v>
      </c>
      <c r="C132" t="s">
        <v>108</v>
      </c>
    </row>
    <row r="133" spans="1:3" ht="12.75">
      <c r="A133" t="s">
        <v>114</v>
      </c>
      <c r="B133" s="45">
        <v>70</v>
      </c>
      <c r="C133">
        <v>1.03</v>
      </c>
    </row>
    <row r="134" spans="1:3" ht="12.75">
      <c r="A134" t="s">
        <v>210</v>
      </c>
      <c r="B134" s="45">
        <v>67</v>
      </c>
      <c r="C134">
        <v>0.98</v>
      </c>
    </row>
    <row r="135" spans="1:3" ht="12.75">
      <c r="A135" t="s">
        <v>212</v>
      </c>
      <c r="B135" s="45" t="s">
        <v>108</v>
      </c>
      <c r="C135" t="s">
        <v>108</v>
      </c>
    </row>
    <row r="136" spans="1:3" ht="12.75">
      <c r="A136" t="s">
        <v>214</v>
      </c>
      <c r="B136" s="45">
        <v>72</v>
      </c>
      <c r="C136">
        <v>0.84</v>
      </c>
    </row>
    <row r="137" spans="1:3" ht="12.75">
      <c r="A137" t="s">
        <v>216</v>
      </c>
      <c r="B137" s="45">
        <v>78</v>
      </c>
      <c r="C137">
        <v>1.19</v>
      </c>
    </row>
    <row r="138" spans="1:3" ht="12.75">
      <c r="A138" t="s">
        <v>218</v>
      </c>
      <c r="B138" s="45">
        <v>40</v>
      </c>
      <c r="C138">
        <v>1.18</v>
      </c>
    </row>
    <row r="139" spans="1:3" ht="12.75">
      <c r="A139" t="s">
        <v>220</v>
      </c>
      <c r="B139" s="45">
        <v>65</v>
      </c>
      <c r="C139">
        <v>1.11</v>
      </c>
    </row>
    <row r="140" spans="1:3" ht="12.75">
      <c r="A140" t="s">
        <v>222</v>
      </c>
      <c r="B140" s="45">
        <v>79</v>
      </c>
      <c r="C140">
        <v>0.95</v>
      </c>
    </row>
    <row r="141" spans="1:3" ht="12.75">
      <c r="A141" t="s">
        <v>224</v>
      </c>
      <c r="B141" s="45">
        <v>27</v>
      </c>
      <c r="C141">
        <v>0.95</v>
      </c>
    </row>
    <row r="142" spans="1:3" ht="12.75">
      <c r="A142" t="s">
        <v>226</v>
      </c>
      <c r="B142" s="45" t="s">
        <v>108</v>
      </c>
      <c r="C142" t="s">
        <v>108</v>
      </c>
    </row>
    <row r="143" spans="1:3" ht="12.75">
      <c r="A143" t="s">
        <v>115</v>
      </c>
      <c r="B143" s="45" t="s">
        <v>108</v>
      </c>
      <c r="C143" t="s">
        <v>108</v>
      </c>
    </row>
    <row r="144" spans="1:3" ht="12.75">
      <c r="A144" t="s">
        <v>229</v>
      </c>
      <c r="B144" s="45" t="s">
        <v>108</v>
      </c>
      <c r="C144" t="s">
        <v>108</v>
      </c>
    </row>
    <row r="145" spans="1:3" ht="12.75">
      <c r="A145" t="s">
        <v>231</v>
      </c>
      <c r="B145" s="45">
        <v>28</v>
      </c>
      <c r="C145">
        <v>0.83</v>
      </c>
    </row>
    <row r="146" spans="1:3" ht="12.75">
      <c r="A146" t="s">
        <v>233</v>
      </c>
      <c r="B146" s="45">
        <v>44</v>
      </c>
      <c r="C146">
        <v>1.36</v>
      </c>
    </row>
    <row r="147" spans="1:3" ht="12.75">
      <c r="A147" t="s">
        <v>235</v>
      </c>
      <c r="B147" s="45" t="s">
        <v>108</v>
      </c>
      <c r="C147" t="s">
        <v>108</v>
      </c>
    </row>
    <row r="148" spans="1:3" ht="12.75">
      <c r="A148" t="s">
        <v>237</v>
      </c>
      <c r="B148" s="45">
        <v>59</v>
      </c>
      <c r="C148">
        <v>1.15</v>
      </c>
    </row>
    <row r="149" spans="1:3" ht="12.75">
      <c r="A149" t="s">
        <v>239</v>
      </c>
      <c r="B149" s="45">
        <v>28</v>
      </c>
      <c r="C149">
        <v>1.01</v>
      </c>
    </row>
    <row r="150" spans="1:3" ht="12.75">
      <c r="A150" t="s">
        <v>241</v>
      </c>
      <c r="B150" s="45">
        <v>15</v>
      </c>
      <c r="C150">
        <v>0.6</v>
      </c>
    </row>
    <row r="151" spans="1:3" ht="12.75">
      <c r="A151" t="s">
        <v>243</v>
      </c>
      <c r="B151" s="45">
        <v>30</v>
      </c>
      <c r="C151">
        <v>0.87</v>
      </c>
    </row>
    <row r="152" spans="1:3" ht="12.75">
      <c r="A152" t="s">
        <v>245</v>
      </c>
      <c r="B152" s="45">
        <v>34</v>
      </c>
      <c r="C152">
        <v>0.94</v>
      </c>
    </row>
    <row r="153" spans="1:3" ht="12.75">
      <c r="A153" t="s">
        <v>247</v>
      </c>
      <c r="B153" s="45">
        <v>20</v>
      </c>
      <c r="C153">
        <v>0.8</v>
      </c>
    </row>
    <row r="154" spans="1:3" ht="12.75">
      <c r="A154" t="s">
        <v>249</v>
      </c>
      <c r="B154" s="45" t="s">
        <v>108</v>
      </c>
      <c r="C154" t="s">
        <v>108</v>
      </c>
    </row>
    <row r="155" spans="1:3" ht="12.75">
      <c r="A155" t="s">
        <v>116</v>
      </c>
      <c r="B155" s="45">
        <v>28</v>
      </c>
      <c r="C155">
        <v>0.81</v>
      </c>
    </row>
    <row r="156" spans="1:3" ht="12.75">
      <c r="A156" t="s">
        <v>252</v>
      </c>
      <c r="B156" s="45" t="s">
        <v>108</v>
      </c>
      <c r="C156" t="s">
        <v>108</v>
      </c>
    </row>
    <row r="157" spans="1:3" ht="12.75">
      <c r="A157" t="s">
        <v>254</v>
      </c>
      <c r="B157" s="45">
        <v>35</v>
      </c>
      <c r="C157">
        <v>1.21</v>
      </c>
    </row>
    <row r="158" spans="1:3" ht="12.75">
      <c r="A158" t="s">
        <v>256</v>
      </c>
      <c r="B158" s="45">
        <v>46</v>
      </c>
      <c r="C158">
        <v>1.1</v>
      </c>
    </row>
    <row r="159" spans="1:3" ht="12.75">
      <c r="A159" t="s">
        <v>258</v>
      </c>
      <c r="B159" s="45" t="s">
        <v>108</v>
      </c>
      <c r="C159" t="s">
        <v>108</v>
      </c>
    </row>
    <row r="160" spans="1:3" ht="12.75">
      <c r="A160" t="s">
        <v>260</v>
      </c>
      <c r="B160" s="45" t="s">
        <v>108</v>
      </c>
      <c r="C160" t="s">
        <v>108</v>
      </c>
    </row>
    <row r="161" spans="1:3" ht="12.75">
      <c r="A161" t="s">
        <v>262</v>
      </c>
      <c r="B161" s="45" t="s">
        <v>108</v>
      </c>
      <c r="C161" t="s">
        <v>108</v>
      </c>
    </row>
    <row r="162" spans="1:3" ht="12.75">
      <c r="A162" t="s">
        <v>264</v>
      </c>
      <c r="B162" s="45" t="s">
        <v>108</v>
      </c>
      <c r="C162" t="s">
        <v>108</v>
      </c>
    </row>
    <row r="163" spans="1:3" ht="12.75">
      <c r="A163" t="s">
        <v>266</v>
      </c>
      <c r="B163" s="45">
        <v>17</v>
      </c>
      <c r="C163">
        <v>0.48</v>
      </c>
    </row>
    <row r="164" spans="1:3" ht="12.75">
      <c r="A164" t="s">
        <v>268</v>
      </c>
      <c r="B164" s="45" t="s">
        <v>108</v>
      </c>
      <c r="C164" t="s">
        <v>108</v>
      </c>
    </row>
    <row r="165" spans="1:3" ht="12.75">
      <c r="A165" t="s">
        <v>270</v>
      </c>
      <c r="B165" s="45">
        <v>27</v>
      </c>
      <c r="C165">
        <v>1.56</v>
      </c>
    </row>
    <row r="166" spans="1:3" ht="12.75">
      <c r="A166" t="s">
        <v>272</v>
      </c>
      <c r="B166" s="45">
        <v>13</v>
      </c>
      <c r="C166">
        <v>0.86</v>
      </c>
    </row>
    <row r="167" spans="1:3" ht="12.75">
      <c r="A167" t="s">
        <v>274</v>
      </c>
      <c r="B167" s="45">
        <v>38</v>
      </c>
      <c r="C167">
        <v>0.91</v>
      </c>
    </row>
    <row r="168" spans="1:3" ht="12.75">
      <c r="A168" t="s">
        <v>276</v>
      </c>
      <c r="B168" s="45">
        <v>24</v>
      </c>
      <c r="C168">
        <v>0.97</v>
      </c>
    </row>
    <row r="169" spans="1:3" ht="12.75">
      <c r="A169" t="s">
        <v>278</v>
      </c>
      <c r="B169" s="45">
        <v>21</v>
      </c>
      <c r="C169">
        <v>0.46</v>
      </c>
    </row>
    <row r="170" spans="1:3" ht="12.75">
      <c r="A170" t="s">
        <v>280</v>
      </c>
      <c r="B170" s="45">
        <v>12</v>
      </c>
      <c r="C170">
        <v>1.03</v>
      </c>
    </row>
    <row r="171" spans="1:3" ht="12.75">
      <c r="A171" t="s">
        <v>282</v>
      </c>
      <c r="B171" s="45" t="s">
        <v>108</v>
      </c>
      <c r="C171" t="s">
        <v>108</v>
      </c>
    </row>
    <row r="172" spans="1:3" ht="12.75">
      <c r="A172" t="s">
        <v>284</v>
      </c>
      <c r="B172" s="45">
        <v>13</v>
      </c>
      <c r="C172">
        <v>0.83</v>
      </c>
    </row>
    <row r="173" spans="1:3" ht="12.75">
      <c r="A173" t="s">
        <v>286</v>
      </c>
      <c r="B173" s="45" t="s">
        <v>108</v>
      </c>
      <c r="C173" t="s">
        <v>108</v>
      </c>
    </row>
    <row r="174" spans="1:3" ht="12.75">
      <c r="A174" t="s">
        <v>288</v>
      </c>
      <c r="B174" s="45">
        <v>13</v>
      </c>
      <c r="C174">
        <v>0.63</v>
      </c>
    </row>
    <row r="175" spans="1:3" ht="12.75">
      <c r="A175" t="s">
        <v>290</v>
      </c>
      <c r="B175" s="45">
        <v>24</v>
      </c>
      <c r="C175">
        <v>0.75</v>
      </c>
    </row>
    <row r="176" spans="1:3" ht="12.75">
      <c r="A176" t="s">
        <v>292</v>
      </c>
      <c r="B176" s="45">
        <v>18</v>
      </c>
      <c r="C176">
        <v>0.74</v>
      </c>
    </row>
    <row r="177" spans="1:3" ht="12.75">
      <c r="A177" t="s">
        <v>11</v>
      </c>
      <c r="B177" s="45" t="s">
        <v>108</v>
      </c>
      <c r="C177" t="s">
        <v>108</v>
      </c>
    </row>
    <row r="178" spans="1:3" ht="12.75">
      <c r="A178" t="s">
        <v>13</v>
      </c>
      <c r="B178" s="45" t="s">
        <v>108</v>
      </c>
      <c r="C178" t="s">
        <v>108</v>
      </c>
    </row>
    <row r="179" spans="1:3" ht="12.75">
      <c r="A179" t="s">
        <v>15</v>
      </c>
      <c r="B179" s="45" t="s">
        <v>108</v>
      </c>
      <c r="C179" t="s">
        <v>108</v>
      </c>
    </row>
    <row r="180" spans="1:3" ht="12.75">
      <c r="A180" t="s">
        <v>17</v>
      </c>
      <c r="B180" s="45">
        <v>7</v>
      </c>
      <c r="C180">
        <v>0.38</v>
      </c>
    </row>
    <row r="181" spans="1:3" ht="12.75">
      <c r="A181" t="s">
        <v>19</v>
      </c>
      <c r="B181" s="45">
        <v>13</v>
      </c>
      <c r="C181">
        <v>0.48</v>
      </c>
    </row>
    <row r="182" spans="1:3" ht="12.75">
      <c r="A182" t="s">
        <v>117</v>
      </c>
      <c r="B182" s="45" t="s">
        <v>108</v>
      </c>
      <c r="C182" t="s">
        <v>108</v>
      </c>
    </row>
    <row r="183" spans="1:3" ht="12.75">
      <c r="A183" t="s">
        <v>118</v>
      </c>
      <c r="B183" s="45" t="s">
        <v>108</v>
      </c>
      <c r="C183" t="s">
        <v>108</v>
      </c>
    </row>
    <row r="184" spans="1:3" ht="12.75">
      <c r="A184" t="s">
        <v>23</v>
      </c>
      <c r="B184" s="45">
        <v>18</v>
      </c>
      <c r="C184">
        <v>0.85</v>
      </c>
    </row>
    <row r="185" spans="1:3" ht="12.75">
      <c r="A185" t="s">
        <v>25</v>
      </c>
      <c r="B185" s="45">
        <v>26</v>
      </c>
      <c r="C185">
        <v>0.81</v>
      </c>
    </row>
    <row r="186" spans="1:3" ht="12.75">
      <c r="A186" t="s">
        <v>27</v>
      </c>
      <c r="B186" s="45" t="s">
        <v>108</v>
      </c>
      <c r="C186" t="s">
        <v>108</v>
      </c>
    </row>
    <row r="187" spans="1:3" ht="12.75">
      <c r="A187" t="s">
        <v>29</v>
      </c>
      <c r="B187" s="45">
        <v>4</v>
      </c>
      <c r="C187">
        <v>0.31</v>
      </c>
    </row>
    <row r="188" spans="1:3" ht="12.75">
      <c r="A188" t="s">
        <v>119</v>
      </c>
      <c r="B188" s="45">
        <v>9</v>
      </c>
      <c r="C188">
        <v>0.58</v>
      </c>
    </row>
    <row r="189" spans="1:3" ht="12.75">
      <c r="A189" t="s">
        <v>32</v>
      </c>
      <c r="B189" s="45" t="s">
        <v>108</v>
      </c>
      <c r="C189" t="s">
        <v>108</v>
      </c>
    </row>
    <row r="190" spans="1:3" ht="12.75">
      <c r="A190" t="s">
        <v>34</v>
      </c>
      <c r="B190" s="45">
        <v>11</v>
      </c>
      <c r="C190">
        <v>0.61</v>
      </c>
    </row>
    <row r="191" spans="1:3" ht="12.75">
      <c r="A191" t="s">
        <v>36</v>
      </c>
      <c r="B191" s="45">
        <v>9</v>
      </c>
      <c r="C191">
        <v>0.69</v>
      </c>
    </row>
    <row r="192" spans="1:3" ht="12.75">
      <c r="A192" t="s">
        <v>38</v>
      </c>
      <c r="B192" s="45" t="s">
        <v>108</v>
      </c>
      <c r="C192" t="s">
        <v>108</v>
      </c>
    </row>
    <row r="193" spans="1:3" ht="12.75">
      <c r="A193" t="s">
        <v>40</v>
      </c>
      <c r="B193" s="45">
        <v>7</v>
      </c>
      <c r="C193">
        <v>0.75</v>
      </c>
    </row>
    <row r="194" spans="1:3" ht="12.75">
      <c r="A194" t="s">
        <v>42</v>
      </c>
      <c r="B194" s="45" t="s">
        <v>108</v>
      </c>
      <c r="C194" t="s">
        <v>108</v>
      </c>
    </row>
    <row r="195" spans="1:3" ht="12.75">
      <c r="A195" t="s">
        <v>44</v>
      </c>
      <c r="B195" s="45">
        <v>6</v>
      </c>
      <c r="C195">
        <v>0.65</v>
      </c>
    </row>
    <row r="196" spans="1:3" ht="12.75">
      <c r="A196" t="s">
        <v>46</v>
      </c>
      <c r="B196" s="45">
        <v>4</v>
      </c>
      <c r="C196">
        <v>0.66</v>
      </c>
    </row>
    <row r="197" spans="1:3" ht="12.75">
      <c r="A197" t="s">
        <v>48</v>
      </c>
      <c r="B197" s="45" t="s">
        <v>108</v>
      </c>
      <c r="C197" t="s">
        <v>108</v>
      </c>
    </row>
    <row r="198" spans="1:3" ht="12.75">
      <c r="A198" t="s">
        <v>333</v>
      </c>
      <c r="B198" s="45"/>
      <c r="C198" s="78"/>
    </row>
    <row r="199" spans="1:3" ht="12.75">
      <c r="A199" t="s">
        <v>335</v>
      </c>
      <c r="B199" s="78"/>
      <c r="C199" s="78"/>
    </row>
    <row r="200" spans="1:3" ht="12.75">
      <c r="A200" t="s">
        <v>337</v>
      </c>
      <c r="B200" s="78"/>
      <c r="C200" s="78"/>
    </row>
    <row r="201" spans="1:3" ht="12.75">
      <c r="A201" t="s">
        <v>120</v>
      </c>
      <c r="B201" s="78"/>
      <c r="C201" s="78"/>
    </row>
    <row r="202" spans="1:3" ht="12.75">
      <c r="A202" t="s">
        <v>340</v>
      </c>
      <c r="B202" s="78"/>
      <c r="C202" s="78"/>
    </row>
    <row r="203" spans="1:3" ht="12.75">
      <c r="A203" t="s">
        <v>342</v>
      </c>
      <c r="B203" s="78"/>
      <c r="C203" s="78"/>
    </row>
    <row r="204" spans="1:3" ht="12.75">
      <c r="A204" t="s">
        <v>344</v>
      </c>
      <c r="B204" s="78"/>
      <c r="C204" s="78"/>
    </row>
    <row r="205" spans="1:3" ht="12.75">
      <c r="A205" t="s">
        <v>346</v>
      </c>
      <c r="B205" s="78"/>
      <c r="C205" s="78"/>
    </row>
    <row r="206" spans="1:3" ht="12.75">
      <c r="A206" t="s">
        <v>348</v>
      </c>
      <c r="B206" s="78"/>
      <c r="C206" s="78"/>
    </row>
    <row r="207" spans="1:3" ht="12.75">
      <c r="A207" t="s">
        <v>350</v>
      </c>
      <c r="B207" s="78"/>
      <c r="C207" s="78"/>
    </row>
    <row r="208" spans="1:3" ht="12.75">
      <c r="A208" t="s">
        <v>352</v>
      </c>
      <c r="B208" s="78"/>
      <c r="C208" s="78"/>
    </row>
    <row r="209" spans="1:3" ht="12.75">
      <c r="A209" t="s">
        <v>121</v>
      </c>
      <c r="B209" s="78"/>
      <c r="C209" s="78"/>
    </row>
    <row r="210" spans="1:3" ht="12.75">
      <c r="A210" t="s">
        <v>355</v>
      </c>
      <c r="B210" s="78"/>
      <c r="C210" s="78"/>
    </row>
    <row r="211" spans="1:3" ht="12.75">
      <c r="A211" t="s">
        <v>357</v>
      </c>
      <c r="B211" s="45"/>
      <c r="C211" s="78"/>
    </row>
    <row r="212" spans="1:3" ht="12.75">
      <c r="A212" t="s">
        <v>359</v>
      </c>
      <c r="B212" s="45"/>
      <c r="C212" s="78"/>
    </row>
    <row r="213" spans="1:3" ht="12.75">
      <c r="A213" t="s">
        <v>361</v>
      </c>
      <c r="B213" s="45"/>
      <c r="C213" s="78"/>
    </row>
    <row r="214" spans="1:3" ht="12.75">
      <c r="A214" t="s">
        <v>363</v>
      </c>
      <c r="B214" s="45"/>
      <c r="C214" s="78"/>
    </row>
    <row r="215" spans="1:3" ht="12.75">
      <c r="A215" t="s">
        <v>365</v>
      </c>
      <c r="B215" s="45"/>
      <c r="C215" s="78"/>
    </row>
    <row r="216" spans="1:3" ht="12.75">
      <c r="A216" t="s">
        <v>77</v>
      </c>
      <c r="B216" s="45"/>
      <c r="C216" s="78"/>
    </row>
    <row r="217" spans="1:3" ht="12.75">
      <c r="A217" t="s">
        <v>368</v>
      </c>
      <c r="B217" s="45"/>
      <c r="C217" s="78"/>
    </row>
    <row r="218" spans="1:3" ht="12.75">
      <c r="A218" t="s">
        <v>370</v>
      </c>
      <c r="B218" s="45"/>
      <c r="C218" s="78"/>
    </row>
    <row r="219" spans="1:3" ht="12.75">
      <c r="A219" t="s">
        <v>55</v>
      </c>
      <c r="B219" s="45"/>
      <c r="C219" s="78"/>
    </row>
    <row r="220" spans="1:3" ht="12.75">
      <c r="A220" t="s">
        <v>57</v>
      </c>
      <c r="B220" s="45"/>
      <c r="C220" s="78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0</v>
      </c>
    </row>
    <row r="2" ht="12.75">
      <c r="A2" t="s">
        <v>1</v>
      </c>
    </row>
    <row r="4" spans="1:2" ht="12.75">
      <c r="A4" t="s">
        <v>2</v>
      </c>
      <c r="B4" t="s">
        <v>174</v>
      </c>
    </row>
    <row r="5" spans="1:2" ht="12.75">
      <c r="A5" t="s">
        <v>3</v>
      </c>
      <c r="B5" t="s">
        <v>175</v>
      </c>
    </row>
    <row r="6" spans="1:2" ht="12.75">
      <c r="A6" t="s">
        <v>4</v>
      </c>
      <c r="B6" t="s">
        <v>5</v>
      </c>
    </row>
    <row r="7" spans="1:2" ht="12.75">
      <c r="A7" t="s">
        <v>6</v>
      </c>
      <c r="B7" t="s">
        <v>7</v>
      </c>
    </row>
    <row r="8" spans="1:2" ht="12.75">
      <c r="A8" t="s">
        <v>8</v>
      </c>
      <c r="B8" s="74">
        <v>39205</v>
      </c>
    </row>
    <row r="9" spans="1:2" ht="12.75">
      <c r="A9" t="s">
        <v>9</v>
      </c>
      <c r="B9" t="s">
        <v>176</v>
      </c>
    </row>
    <row r="10" spans="1:2" ht="12.75">
      <c r="A10" t="s">
        <v>10</v>
      </c>
      <c r="B10" t="s">
        <v>170</v>
      </c>
    </row>
    <row r="11" spans="1:2" ht="12.75">
      <c r="A11" t="s">
        <v>171</v>
      </c>
      <c r="B11" t="s">
        <v>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2007-05-03T15:21:15Z</dcterms:modified>
  <cp:category/>
  <cp:version/>
  <cp:contentType/>
  <cp:contentStatus/>
</cp:coreProperties>
</file>