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workbook>
</file>

<file path=xl/comments1.xml><?xml version="1.0" encoding="utf-8"?>
<comments xmlns="http://schemas.openxmlformats.org/spreadsheetml/2006/main">
  <authors>
    <author>Danny Dorling</author>
    <author>John Pritchard</author>
  </authors>
  <commentList>
    <comment ref="E1" authorId="0">
      <text>
        <r>
          <rPr>
            <b/>
            <sz val="8"/>
            <rFont val="Tahoma"/>
            <family val="0"/>
          </rPr>
          <t>Danny Dorling:</t>
        </r>
        <r>
          <rPr>
            <sz val="8"/>
            <rFont val="Tahoma"/>
            <family val="0"/>
          </rPr>
          <t xml:space="preserve">
Source  International Union for Conservation of Nature and Natural Resources 2006 Red List of threatened species by 2004. No estimates for missing territories made. Original values in columns I to AQ on Source Data sheet.
Note: Totals for 9 territories (Australia, China, Denmark, France, Netherlands, New Zealand, Norway, United Kingdom and United States)   do not include data from the small islands that they govern in other regions of the world - it was decided that to include this data would unduly increase the size of these nine territories. See the lower part of the Source Data sheet for details of the data not included on this sheet
Worldmapper world totals sum the individual territories. The same species can be counted more than once if assessed at risk in more than one territory or counted when not regionally or globally at risk if at risk in a particular territory. Hence the world and regional totals shown in columns E, F, G and H will be overestimates of actual regional and global assessments. See Source Data Sheet rows 338-341 for double counting and global assessments.</t>
        </r>
      </text>
    </comment>
    <comment ref="G4" authorId="1">
      <text>
        <r>
          <rPr>
            <b/>
            <sz val="8"/>
            <rFont val="Tahoma"/>
            <family val="0"/>
          </rPr>
          <t>John Pritchard:</t>
        </r>
        <r>
          <rPr>
            <sz val="8"/>
            <rFont val="Tahoma"/>
            <family val="0"/>
          </rPr>
          <t xml:space="preserve">
This is an overestimate due to double-counting - see rows 338-341 on source data sheet for details</t>
        </r>
      </text>
    </comment>
    <comment ref="G7" authorId="1">
      <text>
        <r>
          <rPr>
            <b/>
            <sz val="8"/>
            <rFont val="Tahoma"/>
            <family val="0"/>
          </rPr>
          <t>John Pritchard:</t>
        </r>
        <r>
          <rPr>
            <sz val="8"/>
            <rFont val="Tahoma"/>
            <family val="0"/>
          </rPr>
          <t xml:space="preserve">
This is an overestimate due to double-counting - see rows 338-341 on source data sheet for details</t>
        </r>
      </text>
    </comment>
    <comment ref="G8" authorId="1">
      <text>
        <r>
          <rPr>
            <b/>
            <sz val="8"/>
            <rFont val="Tahoma"/>
            <family val="0"/>
          </rPr>
          <t>John Pritchard:</t>
        </r>
        <r>
          <rPr>
            <sz val="8"/>
            <rFont val="Tahoma"/>
            <family val="0"/>
          </rPr>
          <t xml:space="preserve">
This is an overestimate due to double-counting - see rows 338-341 on source data sheet for details</t>
        </r>
      </text>
    </comment>
    <comment ref="G9" authorId="1">
      <text>
        <r>
          <rPr>
            <b/>
            <sz val="8"/>
            <rFont val="Tahoma"/>
            <family val="0"/>
          </rPr>
          <t>John Pritchard:</t>
        </r>
        <r>
          <rPr>
            <sz val="8"/>
            <rFont val="Tahoma"/>
            <family val="0"/>
          </rPr>
          <t xml:space="preserve">
This is an overestimate due to double-counting - see rows 338-341 on source data sheet for details</t>
        </r>
      </text>
    </comment>
    <comment ref="G10" authorId="1">
      <text>
        <r>
          <rPr>
            <b/>
            <sz val="8"/>
            <rFont val="Tahoma"/>
            <family val="0"/>
          </rPr>
          <t>John Pritchard:</t>
        </r>
        <r>
          <rPr>
            <sz val="8"/>
            <rFont val="Tahoma"/>
            <family val="0"/>
          </rPr>
          <t xml:space="preserve">
This is an overestimate due to double-counting - see rows 338-341 on source data sheet for details</t>
        </r>
      </text>
    </comment>
    <comment ref="G11" authorId="1">
      <text>
        <r>
          <rPr>
            <b/>
            <sz val="8"/>
            <rFont val="Tahoma"/>
            <family val="0"/>
          </rPr>
          <t>John Pritchard:</t>
        </r>
        <r>
          <rPr>
            <sz val="8"/>
            <rFont val="Tahoma"/>
            <family val="0"/>
          </rPr>
          <t xml:space="preserve">
This is an overestimate due to double-counting - see rows 338-341 on source data sheet for details</t>
        </r>
      </text>
    </comment>
    <comment ref="G12" authorId="1">
      <text>
        <r>
          <rPr>
            <b/>
            <sz val="8"/>
            <rFont val="Tahoma"/>
            <family val="0"/>
          </rPr>
          <t>John Pritchard:</t>
        </r>
        <r>
          <rPr>
            <sz val="8"/>
            <rFont val="Tahoma"/>
            <family val="0"/>
          </rPr>
          <t xml:space="preserve">
This is an overestimate due to double-counting - see rows 338-341 on source data sheet for details</t>
        </r>
      </text>
    </comment>
    <comment ref="G13" authorId="1">
      <text>
        <r>
          <rPr>
            <b/>
            <sz val="8"/>
            <rFont val="Tahoma"/>
            <family val="0"/>
          </rPr>
          <t>John Pritchard:</t>
        </r>
        <r>
          <rPr>
            <sz val="8"/>
            <rFont val="Tahoma"/>
            <family val="0"/>
          </rPr>
          <t xml:space="preserve">
This is an overestimate due to double-counting - see rows 338-341 on source data sheet for details</t>
        </r>
      </text>
    </comment>
    <comment ref="G14" authorId="1">
      <text>
        <r>
          <rPr>
            <b/>
            <sz val="8"/>
            <rFont val="Tahoma"/>
            <family val="0"/>
          </rPr>
          <t>John Pritchard:</t>
        </r>
        <r>
          <rPr>
            <sz val="8"/>
            <rFont val="Tahoma"/>
            <family val="0"/>
          </rPr>
          <t xml:space="preserve">
This is an overestimate due to double-counting - see rows 338-341 on source data sheet for details</t>
        </r>
      </text>
    </comment>
    <comment ref="G15" authorId="1">
      <text>
        <r>
          <rPr>
            <b/>
            <sz val="8"/>
            <rFont val="Tahoma"/>
            <family val="0"/>
          </rPr>
          <t>John Pritchard:</t>
        </r>
        <r>
          <rPr>
            <sz val="8"/>
            <rFont val="Tahoma"/>
            <family val="0"/>
          </rPr>
          <t xml:space="preserve">
This is an overestimate due to double-counting - see rows 338-341 on source data sheet for details</t>
        </r>
      </text>
    </comment>
    <comment ref="G16" authorId="1">
      <text>
        <r>
          <rPr>
            <b/>
            <sz val="8"/>
            <rFont val="Tahoma"/>
            <family val="0"/>
          </rPr>
          <t>John Pritchard:</t>
        </r>
        <r>
          <rPr>
            <sz val="8"/>
            <rFont val="Tahoma"/>
            <family val="0"/>
          </rPr>
          <t xml:space="preserve">
This is an overestimate due to double-counting - see rows 338-341 on source data sheet for details</t>
        </r>
      </text>
    </comment>
    <comment ref="G17" authorId="1">
      <text>
        <r>
          <rPr>
            <b/>
            <sz val="8"/>
            <rFont val="Tahoma"/>
            <family val="0"/>
          </rPr>
          <t>John Pritchard:</t>
        </r>
        <r>
          <rPr>
            <sz val="8"/>
            <rFont val="Tahoma"/>
            <family val="0"/>
          </rPr>
          <t xml:space="preserve">
This is an overestimate due to double-counting - see rows 338-341 on source data sheet for details</t>
        </r>
      </text>
    </comment>
    <comment ref="G18" authorId="1">
      <text>
        <r>
          <rPr>
            <b/>
            <sz val="8"/>
            <rFont val="Tahoma"/>
            <family val="0"/>
          </rPr>
          <t>John Pritchard:</t>
        </r>
        <r>
          <rPr>
            <sz val="8"/>
            <rFont val="Tahoma"/>
            <family val="0"/>
          </rPr>
          <t xml:space="preserve">
This is an overestimate due to double-counting - see rows 338-341 on source data sheet for details</t>
        </r>
      </text>
    </comment>
    <comment ref="H4" authorId="1">
      <text>
        <r>
          <rPr>
            <b/>
            <sz val="8"/>
            <rFont val="Tahoma"/>
            <family val="0"/>
          </rPr>
          <t>John Pritchard:</t>
        </r>
        <r>
          <rPr>
            <sz val="8"/>
            <rFont val="Tahoma"/>
            <family val="0"/>
          </rPr>
          <t xml:space="preserve">
This is an overestimate due to double-counting - see rows 338-341 on source data sheet for details</t>
        </r>
      </text>
    </comment>
    <comment ref="H7" authorId="1">
      <text>
        <r>
          <rPr>
            <b/>
            <sz val="8"/>
            <rFont val="Tahoma"/>
            <family val="0"/>
          </rPr>
          <t>John Pritchard:</t>
        </r>
        <r>
          <rPr>
            <sz val="8"/>
            <rFont val="Tahoma"/>
            <family val="0"/>
          </rPr>
          <t xml:space="preserve">
This is an overestimate due to double-counting - see rows 338-341 on source data sheet for details</t>
        </r>
      </text>
    </comment>
    <comment ref="H8" authorId="1">
      <text>
        <r>
          <rPr>
            <b/>
            <sz val="8"/>
            <rFont val="Tahoma"/>
            <family val="0"/>
          </rPr>
          <t>John Pritchard:</t>
        </r>
        <r>
          <rPr>
            <sz val="8"/>
            <rFont val="Tahoma"/>
            <family val="0"/>
          </rPr>
          <t xml:space="preserve">
This is an overestimate due to double-counting - see rows 338-341 on source data sheet for details</t>
        </r>
      </text>
    </comment>
    <comment ref="H9" authorId="1">
      <text>
        <r>
          <rPr>
            <b/>
            <sz val="8"/>
            <rFont val="Tahoma"/>
            <family val="0"/>
          </rPr>
          <t>John Pritchard:</t>
        </r>
        <r>
          <rPr>
            <sz val="8"/>
            <rFont val="Tahoma"/>
            <family val="0"/>
          </rPr>
          <t xml:space="preserve">
This is an overestimate due to double-counting - see rows 338-341 on source data sheet for details</t>
        </r>
      </text>
    </comment>
    <comment ref="H10" authorId="1">
      <text>
        <r>
          <rPr>
            <b/>
            <sz val="8"/>
            <rFont val="Tahoma"/>
            <family val="0"/>
          </rPr>
          <t>John Pritchard:</t>
        </r>
        <r>
          <rPr>
            <sz val="8"/>
            <rFont val="Tahoma"/>
            <family val="0"/>
          </rPr>
          <t xml:space="preserve">
This is an overestimate due to double-counting - see rows 338-341 on source data sheet for details</t>
        </r>
      </text>
    </comment>
    <comment ref="H11" authorId="1">
      <text>
        <r>
          <rPr>
            <b/>
            <sz val="8"/>
            <rFont val="Tahoma"/>
            <family val="0"/>
          </rPr>
          <t>John Pritchard:</t>
        </r>
        <r>
          <rPr>
            <sz val="8"/>
            <rFont val="Tahoma"/>
            <family val="0"/>
          </rPr>
          <t xml:space="preserve">
This is an overestimate due to double-counting - see rows 338-341 on source data sheet for details</t>
        </r>
      </text>
    </comment>
    <comment ref="H12" authorId="1">
      <text>
        <r>
          <rPr>
            <b/>
            <sz val="8"/>
            <rFont val="Tahoma"/>
            <family val="0"/>
          </rPr>
          <t>John Pritchard:</t>
        </r>
        <r>
          <rPr>
            <sz val="8"/>
            <rFont val="Tahoma"/>
            <family val="0"/>
          </rPr>
          <t xml:space="preserve">
This is an overestimate due to double-counting - see rows 338-341 on source data sheet for details</t>
        </r>
      </text>
    </comment>
    <comment ref="H13" authorId="1">
      <text>
        <r>
          <rPr>
            <b/>
            <sz val="8"/>
            <rFont val="Tahoma"/>
            <family val="0"/>
          </rPr>
          <t>John Pritchard:</t>
        </r>
        <r>
          <rPr>
            <sz val="8"/>
            <rFont val="Tahoma"/>
            <family val="0"/>
          </rPr>
          <t xml:space="preserve">
This is an overestimate due to double-counting - see rows 338-341 on source data sheet for details</t>
        </r>
      </text>
    </comment>
    <comment ref="H14" authorId="1">
      <text>
        <r>
          <rPr>
            <b/>
            <sz val="8"/>
            <rFont val="Tahoma"/>
            <family val="0"/>
          </rPr>
          <t>John Pritchard:</t>
        </r>
        <r>
          <rPr>
            <sz val="8"/>
            <rFont val="Tahoma"/>
            <family val="0"/>
          </rPr>
          <t xml:space="preserve">
This is an overestimate due to double-counting - see rows 338-341 on source data sheet for details</t>
        </r>
      </text>
    </comment>
    <comment ref="H15" authorId="1">
      <text>
        <r>
          <rPr>
            <b/>
            <sz val="8"/>
            <rFont val="Tahoma"/>
            <family val="0"/>
          </rPr>
          <t>John Pritchard:</t>
        </r>
        <r>
          <rPr>
            <sz val="8"/>
            <rFont val="Tahoma"/>
            <family val="0"/>
          </rPr>
          <t xml:space="preserve">
This is an overestimate due to double-counting - see rows 338-341 on source data sheet for details</t>
        </r>
      </text>
    </comment>
    <comment ref="H16" authorId="1">
      <text>
        <r>
          <rPr>
            <b/>
            <sz val="8"/>
            <rFont val="Tahoma"/>
            <family val="0"/>
          </rPr>
          <t>John Pritchard:</t>
        </r>
        <r>
          <rPr>
            <sz val="8"/>
            <rFont val="Tahoma"/>
            <family val="0"/>
          </rPr>
          <t xml:space="preserve">
This is an overestimate due to double-counting - see rows 338-341 on source data sheet for details</t>
        </r>
      </text>
    </comment>
    <comment ref="H17" authorId="1">
      <text>
        <r>
          <rPr>
            <b/>
            <sz val="8"/>
            <rFont val="Tahoma"/>
            <family val="0"/>
          </rPr>
          <t>John Pritchard:</t>
        </r>
        <r>
          <rPr>
            <sz val="8"/>
            <rFont val="Tahoma"/>
            <family val="0"/>
          </rPr>
          <t xml:space="preserve">
This is an overestimate due to double-counting - see rows 338-341 on source data sheet for details</t>
        </r>
      </text>
    </comment>
    <comment ref="H18" authorId="1">
      <text>
        <r>
          <rPr>
            <b/>
            <sz val="8"/>
            <rFont val="Tahoma"/>
            <family val="0"/>
          </rPr>
          <t>John Pritchard:</t>
        </r>
        <r>
          <rPr>
            <sz val="8"/>
            <rFont val="Tahoma"/>
            <family val="0"/>
          </rPr>
          <t xml:space="preserve">
This is an overestimate due to double-counting - see rows 338-341 on source data sheet for details</t>
        </r>
      </text>
    </comment>
    <comment ref="F4" authorId="1">
      <text>
        <r>
          <rPr>
            <b/>
            <sz val="8"/>
            <rFont val="Tahoma"/>
            <family val="0"/>
          </rPr>
          <t>John Pritchard:</t>
        </r>
        <r>
          <rPr>
            <sz val="8"/>
            <rFont val="Tahoma"/>
            <family val="0"/>
          </rPr>
          <t xml:space="preserve">
This is an overestimate due to double-counting - see rows 338-341 on source data sheet for details</t>
        </r>
      </text>
    </comment>
    <comment ref="F7" authorId="1">
      <text>
        <r>
          <rPr>
            <b/>
            <sz val="8"/>
            <rFont val="Tahoma"/>
            <family val="0"/>
          </rPr>
          <t>John Pritchard:</t>
        </r>
        <r>
          <rPr>
            <sz val="8"/>
            <rFont val="Tahoma"/>
            <family val="0"/>
          </rPr>
          <t xml:space="preserve">
This is an overestimate due to double-counting - see rows 338-341 on source data sheet for details</t>
        </r>
      </text>
    </comment>
    <comment ref="F8" authorId="1">
      <text>
        <r>
          <rPr>
            <b/>
            <sz val="8"/>
            <rFont val="Tahoma"/>
            <family val="0"/>
          </rPr>
          <t>John Pritchard:</t>
        </r>
        <r>
          <rPr>
            <sz val="8"/>
            <rFont val="Tahoma"/>
            <family val="0"/>
          </rPr>
          <t xml:space="preserve">
This is an overestimate due to double-counting - see rows 338-341 on source data sheet for details</t>
        </r>
      </text>
    </comment>
    <comment ref="F9" authorId="1">
      <text>
        <r>
          <rPr>
            <b/>
            <sz val="8"/>
            <rFont val="Tahoma"/>
            <family val="0"/>
          </rPr>
          <t>John Pritchard:</t>
        </r>
        <r>
          <rPr>
            <sz val="8"/>
            <rFont val="Tahoma"/>
            <family val="0"/>
          </rPr>
          <t xml:space="preserve">
This is an overestimate due to double-counting - see rows 338-341 on source data sheet for details</t>
        </r>
      </text>
    </comment>
    <comment ref="F10" authorId="1">
      <text>
        <r>
          <rPr>
            <b/>
            <sz val="8"/>
            <rFont val="Tahoma"/>
            <family val="0"/>
          </rPr>
          <t>John Pritchard:</t>
        </r>
        <r>
          <rPr>
            <sz val="8"/>
            <rFont val="Tahoma"/>
            <family val="0"/>
          </rPr>
          <t xml:space="preserve">
This is an overestimate due to double-counting - see rows 338-341 on source data sheet for details</t>
        </r>
      </text>
    </comment>
    <comment ref="F11" authorId="1">
      <text>
        <r>
          <rPr>
            <b/>
            <sz val="8"/>
            <rFont val="Tahoma"/>
            <family val="0"/>
          </rPr>
          <t>John Pritchard:</t>
        </r>
        <r>
          <rPr>
            <sz val="8"/>
            <rFont val="Tahoma"/>
            <family val="0"/>
          </rPr>
          <t xml:space="preserve">
This is an overestimate due to double-counting - see rows 338-341 on source data sheet for details</t>
        </r>
      </text>
    </comment>
    <comment ref="F12" authorId="1">
      <text>
        <r>
          <rPr>
            <b/>
            <sz val="8"/>
            <rFont val="Tahoma"/>
            <family val="0"/>
          </rPr>
          <t>John Pritchard:</t>
        </r>
        <r>
          <rPr>
            <sz val="8"/>
            <rFont val="Tahoma"/>
            <family val="0"/>
          </rPr>
          <t xml:space="preserve">
This is an overestimate due to double-counting - see rows 338-341 on source data sheet for details</t>
        </r>
      </text>
    </comment>
    <comment ref="F13" authorId="1">
      <text>
        <r>
          <rPr>
            <b/>
            <sz val="8"/>
            <rFont val="Tahoma"/>
            <family val="0"/>
          </rPr>
          <t>John Pritchard:</t>
        </r>
        <r>
          <rPr>
            <sz val="8"/>
            <rFont val="Tahoma"/>
            <family val="0"/>
          </rPr>
          <t xml:space="preserve">
This is an overestimate due to double-counting - see rows 338-341 on source data sheet for details</t>
        </r>
      </text>
    </comment>
    <comment ref="F14" authorId="1">
      <text>
        <r>
          <rPr>
            <b/>
            <sz val="8"/>
            <rFont val="Tahoma"/>
            <family val="0"/>
          </rPr>
          <t>John Pritchard:</t>
        </r>
        <r>
          <rPr>
            <sz val="8"/>
            <rFont val="Tahoma"/>
            <family val="0"/>
          </rPr>
          <t xml:space="preserve">
This is an overestimate due to double-counting - see rows 338-341 on source data sheet for details</t>
        </r>
      </text>
    </comment>
    <comment ref="F15" authorId="1">
      <text>
        <r>
          <rPr>
            <b/>
            <sz val="8"/>
            <rFont val="Tahoma"/>
            <family val="0"/>
          </rPr>
          <t>John Pritchard:</t>
        </r>
        <r>
          <rPr>
            <sz val="8"/>
            <rFont val="Tahoma"/>
            <family val="0"/>
          </rPr>
          <t xml:space="preserve">
This is an overestimate due to double-counting - see rows 338-341 on source data sheet for details</t>
        </r>
      </text>
    </comment>
    <comment ref="F16" authorId="1">
      <text>
        <r>
          <rPr>
            <b/>
            <sz val="8"/>
            <rFont val="Tahoma"/>
            <family val="0"/>
          </rPr>
          <t>John Pritchard:</t>
        </r>
        <r>
          <rPr>
            <sz val="8"/>
            <rFont val="Tahoma"/>
            <family val="0"/>
          </rPr>
          <t xml:space="preserve">
This is an overestimate due to double-counting - see rows 338-341 on source data sheet for details</t>
        </r>
      </text>
    </comment>
    <comment ref="F17" authorId="1">
      <text>
        <r>
          <rPr>
            <b/>
            <sz val="8"/>
            <rFont val="Tahoma"/>
            <family val="0"/>
          </rPr>
          <t>John Pritchard:</t>
        </r>
        <r>
          <rPr>
            <sz val="8"/>
            <rFont val="Tahoma"/>
            <family val="0"/>
          </rPr>
          <t xml:space="preserve">
This is an overestimate due to double-counting - see rows 338-341 on source data sheet for details</t>
        </r>
      </text>
    </comment>
    <comment ref="F18" authorId="1">
      <text>
        <r>
          <rPr>
            <b/>
            <sz val="8"/>
            <rFont val="Tahoma"/>
            <family val="0"/>
          </rPr>
          <t>John Pritchard:</t>
        </r>
        <r>
          <rPr>
            <sz val="8"/>
            <rFont val="Tahoma"/>
            <family val="0"/>
          </rPr>
          <t xml:space="preserve">
This is an overestimate due to double-counting - see rows 338-341 on source data sheet for details</t>
        </r>
      </text>
    </comment>
    <comment ref="E4" authorId="1">
      <text>
        <r>
          <rPr>
            <b/>
            <sz val="8"/>
            <rFont val="Tahoma"/>
            <family val="0"/>
          </rPr>
          <t>John Pritchard:</t>
        </r>
        <r>
          <rPr>
            <sz val="8"/>
            <rFont val="Tahoma"/>
            <family val="0"/>
          </rPr>
          <t xml:space="preserve">
This is an overestimate due to double-counting - see rows 338-341 on source data sheet for details</t>
        </r>
      </text>
    </comment>
    <comment ref="E7" authorId="1">
      <text>
        <r>
          <rPr>
            <b/>
            <sz val="8"/>
            <rFont val="Tahoma"/>
            <family val="0"/>
          </rPr>
          <t>John Pritchard:</t>
        </r>
        <r>
          <rPr>
            <sz val="8"/>
            <rFont val="Tahoma"/>
            <family val="0"/>
          </rPr>
          <t xml:space="preserve">
This is an overestimate due to double-counting - see rows 338-341 on source data sheet for details</t>
        </r>
      </text>
    </comment>
    <comment ref="E8" authorId="1">
      <text>
        <r>
          <rPr>
            <b/>
            <sz val="8"/>
            <rFont val="Tahoma"/>
            <family val="0"/>
          </rPr>
          <t>John Pritchard:</t>
        </r>
        <r>
          <rPr>
            <sz val="8"/>
            <rFont val="Tahoma"/>
            <family val="0"/>
          </rPr>
          <t xml:space="preserve">
This is an overestimate due to double-counting - see rows 338-341 on source data sheet for details</t>
        </r>
      </text>
    </comment>
    <comment ref="E9" authorId="1">
      <text>
        <r>
          <rPr>
            <b/>
            <sz val="8"/>
            <rFont val="Tahoma"/>
            <family val="0"/>
          </rPr>
          <t>John Pritchard:</t>
        </r>
        <r>
          <rPr>
            <sz val="8"/>
            <rFont val="Tahoma"/>
            <family val="0"/>
          </rPr>
          <t xml:space="preserve">
This is an overestimate due to double-counting - see rows 338-341 on source data sheet for details</t>
        </r>
      </text>
    </comment>
    <comment ref="E10" authorId="1">
      <text>
        <r>
          <rPr>
            <b/>
            <sz val="8"/>
            <rFont val="Tahoma"/>
            <family val="0"/>
          </rPr>
          <t>John Pritchard:</t>
        </r>
        <r>
          <rPr>
            <sz val="8"/>
            <rFont val="Tahoma"/>
            <family val="0"/>
          </rPr>
          <t xml:space="preserve">
This is an overestimate due to double-counting - see rows 338-341 on source data sheet for details</t>
        </r>
      </text>
    </comment>
    <comment ref="E11" authorId="1">
      <text>
        <r>
          <rPr>
            <b/>
            <sz val="8"/>
            <rFont val="Tahoma"/>
            <family val="0"/>
          </rPr>
          <t>John Pritchard:</t>
        </r>
        <r>
          <rPr>
            <sz val="8"/>
            <rFont val="Tahoma"/>
            <family val="0"/>
          </rPr>
          <t xml:space="preserve">
This is an overestimate due to double-counting - see rows 338-341 on source data sheet for details</t>
        </r>
      </text>
    </comment>
    <comment ref="E12" authorId="1">
      <text>
        <r>
          <rPr>
            <b/>
            <sz val="8"/>
            <rFont val="Tahoma"/>
            <family val="0"/>
          </rPr>
          <t>John Pritchard:</t>
        </r>
        <r>
          <rPr>
            <sz val="8"/>
            <rFont val="Tahoma"/>
            <family val="0"/>
          </rPr>
          <t xml:space="preserve">
This is an overestimate due to double-counting - see rows 338-341 on source data sheet for details</t>
        </r>
      </text>
    </comment>
    <comment ref="E13" authorId="1">
      <text>
        <r>
          <rPr>
            <b/>
            <sz val="8"/>
            <rFont val="Tahoma"/>
            <family val="0"/>
          </rPr>
          <t>John Pritchard:</t>
        </r>
        <r>
          <rPr>
            <sz val="8"/>
            <rFont val="Tahoma"/>
            <family val="0"/>
          </rPr>
          <t xml:space="preserve">
This is an overestimate due to double-counting - see rows 338-341 on source data sheet for details</t>
        </r>
      </text>
    </comment>
    <comment ref="E14" authorId="1">
      <text>
        <r>
          <rPr>
            <b/>
            <sz val="8"/>
            <rFont val="Tahoma"/>
            <family val="0"/>
          </rPr>
          <t>John Pritchard:</t>
        </r>
        <r>
          <rPr>
            <sz val="8"/>
            <rFont val="Tahoma"/>
            <family val="0"/>
          </rPr>
          <t xml:space="preserve">
This is an overestimate due to double-counting - see rows 338-341 on source data sheet for details</t>
        </r>
      </text>
    </comment>
    <comment ref="E15" authorId="1">
      <text>
        <r>
          <rPr>
            <b/>
            <sz val="8"/>
            <rFont val="Tahoma"/>
            <family val="0"/>
          </rPr>
          <t>John Pritchard:</t>
        </r>
        <r>
          <rPr>
            <sz val="8"/>
            <rFont val="Tahoma"/>
            <family val="0"/>
          </rPr>
          <t xml:space="preserve">
This is an overestimate due to double-counting - see rows 338-341 on source data sheet for details</t>
        </r>
      </text>
    </comment>
    <comment ref="E16" authorId="1">
      <text>
        <r>
          <rPr>
            <b/>
            <sz val="8"/>
            <rFont val="Tahoma"/>
            <family val="0"/>
          </rPr>
          <t>John Pritchard:</t>
        </r>
        <r>
          <rPr>
            <sz val="8"/>
            <rFont val="Tahoma"/>
            <family val="0"/>
          </rPr>
          <t xml:space="preserve">
This is an overestimate due to double-counting - see rows 338-341 on source data sheet for details</t>
        </r>
      </text>
    </comment>
    <comment ref="E17" authorId="1">
      <text>
        <r>
          <rPr>
            <b/>
            <sz val="8"/>
            <rFont val="Tahoma"/>
            <family val="0"/>
          </rPr>
          <t>John Pritchard:</t>
        </r>
        <r>
          <rPr>
            <sz val="8"/>
            <rFont val="Tahoma"/>
            <family val="0"/>
          </rPr>
          <t xml:space="preserve">
This is an overestimate due to double-counting - see rows 338-341 on source data sheet for details</t>
        </r>
      </text>
    </comment>
    <comment ref="E18" authorId="1">
      <text>
        <r>
          <rPr>
            <b/>
            <sz val="8"/>
            <rFont val="Tahoma"/>
            <family val="0"/>
          </rPr>
          <t>John Pritchard:</t>
        </r>
        <r>
          <rPr>
            <sz val="8"/>
            <rFont val="Tahoma"/>
            <family val="0"/>
          </rPr>
          <t xml:space="preserve">
This is an overestimate due to double-counting - see rows 338-341 on source data sheet for details</t>
        </r>
      </text>
    </comment>
  </commentList>
</comments>
</file>

<file path=xl/comments3.xml><?xml version="1.0" encoding="utf-8"?>
<comments xmlns="http://schemas.openxmlformats.org/spreadsheetml/2006/main">
  <authors>
    <author>Danny Dorling</author>
    <author>David Dorling</author>
    <author>John Pritchard</author>
  </authors>
  <commentList>
    <comment ref="AE2" authorId="0">
      <text>
        <r>
          <rPr>
            <b/>
            <sz val="8"/>
            <rFont val="Tahoma"/>
            <family val="0"/>
          </rPr>
          <t>Danny Dorling:</t>
        </r>
        <r>
          <rPr>
            <sz val="8"/>
            <rFont val="Tahoma"/>
            <family val="0"/>
          </rPr>
          <t xml:space="preserve">
Table 6b: 2004 - downloaded March 2006: Note Table 6b: Red List Category summary country totals (Plants)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R2" authorId="0">
      <text>
        <r>
          <rPr>
            <b/>
            <sz val="8"/>
            <rFont val="Tahoma"/>
            <family val="0"/>
          </rPr>
          <t>Danny Dorling:</t>
        </r>
        <r>
          <rPr>
            <sz val="8"/>
            <rFont val="Tahoma"/>
            <family val="0"/>
          </rPr>
          <t xml:space="preserve">
Table 6a: 2004 - downloaded March 2006: Note Table 6a: Red List Category summary country totals (Animals) 
IUCN Red List Categories: EX - Extinct, EW - Extinct in the Wild, CR - Critically Endangered, EN - Endangered, VU - Vulnerable, LR/cd - Lower Risk/conservation dependent, NT - Near Threatened (includes LR/nt - Lower Risk/near threatened), DD - Data Deficient, LC - Least Concern (includes LR/lc - Lower Risk, least concern).  
</t>
        </r>
      </text>
    </comment>
    <comment ref="H2" authorId="0">
      <text>
        <r>
          <rPr>
            <b/>
            <sz val="8"/>
            <rFont val="Tahoma"/>
            <family val="0"/>
          </rPr>
          <t xml:space="preserve">Danny Dorling:
</t>
        </r>
        <r>
          <rPr>
            <sz val="8"/>
            <rFont val="Tahoma"/>
            <family val="2"/>
          </rPr>
          <t xml:space="preserve">International Union for Conservation of Nature and Natural Resources (IUCN), Table 5 - Threatened species in each country (totals by taxonomic group) - Threatened species are those listed as Critically Endangered (CR), Endangered (EN) or Vulnerable (VU) </t>
        </r>
        <r>
          <rPr>
            <sz val="8"/>
            <rFont val="Tahoma"/>
            <family val="0"/>
          </rPr>
          <t>2004 - data downloaded March 2006</t>
        </r>
      </text>
    </comment>
    <comment ref="AD340" authorId="1">
      <text>
        <r>
          <rPr>
            <b/>
            <sz val="8"/>
            <rFont val="Tahoma"/>
            <family val="0"/>
          </rPr>
          <t>David Dorling:</t>
        </r>
        <r>
          <rPr>
            <sz val="8"/>
            <rFont val="Tahoma"/>
            <family val="0"/>
          </rPr>
          <t xml:space="preserve">
IUCN 2006 figure so 2004 would be lower:
For animals:
Vulnerable species present in 2.1 territories
Non-vulnerable      present in 6.8 territories
Overall average     present in 5.6 territories</t>
        </r>
      </text>
    </comment>
    <comment ref="AQ340" authorId="1">
      <text>
        <r>
          <rPr>
            <b/>
            <sz val="8"/>
            <rFont val="Tahoma"/>
            <family val="0"/>
          </rPr>
          <t>David Dorling:</t>
        </r>
        <r>
          <rPr>
            <sz val="8"/>
            <rFont val="Tahoma"/>
            <family val="0"/>
          </rPr>
          <t xml:space="preserve">
IUCN 2006 figure so 2004 would be lower:
For plants:
Vulnerable species present in 1.3 territories
Non-vulnerable      present in 1.8 territories
Overall average     present in 1.4 territories</t>
        </r>
      </text>
    </comment>
    <comment ref="U345" authorId="1">
      <text>
        <r>
          <rPr>
            <b/>
            <sz val="8"/>
            <rFont val="Tahoma"/>
            <family val="0"/>
          </rPr>
          <t>David Dorling:</t>
        </r>
        <r>
          <rPr>
            <sz val="8"/>
            <rFont val="Tahoma"/>
            <family val="0"/>
          </rPr>
          <t xml:space="preserve">
The IUCN Red List does not cover micro-organisms and these are not included in the ALL SPECIES totals</t>
        </r>
      </text>
    </comment>
    <comment ref="H341" authorId="1">
      <text>
        <r>
          <rPr>
            <b/>
            <sz val="8"/>
            <rFont val="Tahoma"/>
            <family val="0"/>
          </rPr>
          <t>David Dorling:</t>
        </r>
        <r>
          <rPr>
            <sz val="8"/>
            <rFont val="Tahoma"/>
            <family val="0"/>
          </rPr>
          <t xml:space="preserve">
0% = no double counting
Add 100% for actual ratio
</t>
        </r>
      </text>
    </comment>
    <comment ref="AR341" authorId="1">
      <text>
        <r>
          <rPr>
            <b/>
            <sz val="8"/>
            <rFont val="Tahoma"/>
            <family val="0"/>
          </rPr>
          <t>David Dorling:</t>
        </r>
        <r>
          <rPr>
            <sz val="8"/>
            <rFont val="Tahoma"/>
            <family val="0"/>
          </rPr>
          <t xml:space="preserve">
IUCN 2006 figure so 2004 would be lower:
For all species, animal and plant:
Vulnerable species present in 1.7 territories
Non-vulnerable      present in 6.0 territories
Overall average     present in 4.4 territories</t>
        </r>
      </text>
    </comment>
    <comment ref="H340" authorId="1">
      <text>
        <r>
          <rPr>
            <b/>
            <sz val="8"/>
            <rFont val="Tahoma"/>
            <family val="0"/>
          </rPr>
          <t>David Dorling:</t>
        </r>
        <r>
          <rPr>
            <sz val="8"/>
            <rFont val="Tahoma"/>
            <family val="0"/>
          </rPr>
          <t xml:space="preserve">
Figures from IUCN 
Red List of threatened species, 2004 data
Table 1</t>
        </r>
      </text>
    </comment>
    <comment ref="H344" authorId="1">
      <text>
        <r>
          <rPr>
            <b/>
            <sz val="8"/>
            <rFont val="Tahoma"/>
            <family val="0"/>
          </rPr>
          <t>David Dorling:</t>
        </r>
        <r>
          <rPr>
            <sz val="8"/>
            <rFont val="Tahoma"/>
            <family val="0"/>
          </rPr>
          <t xml:space="preserve">
Figures from IUCN 
Red List of threatened species, 2006 data
Table 1</t>
        </r>
      </text>
    </comment>
    <comment ref="H338" authorId="2">
      <text>
        <r>
          <rPr>
            <b/>
            <sz val="8"/>
            <rFont val="Tahoma"/>
            <family val="0"/>
          </rPr>
          <t xml:space="preserve">John Pritchard:
</t>
        </r>
        <r>
          <rPr>
            <sz val="8"/>
            <rFont val="Tahoma"/>
            <family val="2"/>
          </rPr>
          <t>Worldmapper world totals sum the individual territories. In the case of species of plants and animals, this often leads to counting the same species more than once. Table 1 of the IUCN redlist gives world totals with each species only counted once. These two sets of figures are compared in this table.</t>
        </r>
      </text>
    </comment>
    <comment ref="B5" authorId="2">
      <text>
        <r>
          <rPr>
            <b/>
            <sz val="8"/>
            <rFont val="Tahoma"/>
            <family val="0"/>
          </rPr>
          <t>John Pritchard:</t>
        </r>
        <r>
          <rPr>
            <sz val="8"/>
            <rFont val="Tahoma"/>
            <family val="0"/>
          </rPr>
          <t xml:space="preserve">
This is an overestimate due to double-counting - see rows 338-341 on source data sheet for details</t>
        </r>
      </text>
    </comment>
    <comment ref="C5" authorId="2">
      <text>
        <r>
          <rPr>
            <b/>
            <sz val="8"/>
            <rFont val="Tahoma"/>
            <family val="0"/>
          </rPr>
          <t>John Pritchard:</t>
        </r>
        <r>
          <rPr>
            <sz val="8"/>
            <rFont val="Tahoma"/>
            <family val="0"/>
          </rPr>
          <t xml:space="preserve">
This is an overestimate due to double-counting - see rows 338-341 on source data sheet for details</t>
        </r>
      </text>
    </comment>
    <comment ref="D5" authorId="2">
      <text>
        <r>
          <rPr>
            <b/>
            <sz val="8"/>
            <rFont val="Tahoma"/>
            <family val="0"/>
          </rPr>
          <t>John Pritchard:</t>
        </r>
        <r>
          <rPr>
            <sz val="8"/>
            <rFont val="Tahoma"/>
            <family val="0"/>
          </rPr>
          <t xml:space="preserve">
This is an overestimate due to double-counting - see rows 338-341 on source data sheet for details</t>
        </r>
      </text>
    </comment>
    <comment ref="B8" authorId="2">
      <text>
        <r>
          <rPr>
            <b/>
            <sz val="8"/>
            <rFont val="Tahoma"/>
            <family val="0"/>
          </rPr>
          <t>John Pritchard:</t>
        </r>
        <r>
          <rPr>
            <sz val="8"/>
            <rFont val="Tahoma"/>
            <family val="0"/>
          </rPr>
          <t xml:space="preserve">
This is an overestimate due to double-counting - see rows 338-341 on source data sheet for details</t>
        </r>
      </text>
    </comment>
    <comment ref="C8" authorId="2">
      <text>
        <r>
          <rPr>
            <b/>
            <sz val="8"/>
            <rFont val="Tahoma"/>
            <family val="0"/>
          </rPr>
          <t>John Pritchard:</t>
        </r>
        <r>
          <rPr>
            <sz val="8"/>
            <rFont val="Tahoma"/>
            <family val="0"/>
          </rPr>
          <t xml:space="preserve">
This is an overestimate due to double-counting - see rows 338-341 on source data sheet for details</t>
        </r>
      </text>
    </comment>
    <comment ref="D8" authorId="2">
      <text>
        <r>
          <rPr>
            <b/>
            <sz val="8"/>
            <rFont val="Tahoma"/>
            <family val="0"/>
          </rPr>
          <t>John Pritchard:</t>
        </r>
        <r>
          <rPr>
            <sz val="8"/>
            <rFont val="Tahoma"/>
            <family val="0"/>
          </rPr>
          <t xml:space="preserve">
This is an overestimate due to double-counting - see rows 338-341 on source data sheet for details</t>
        </r>
      </text>
    </comment>
    <comment ref="B9" authorId="2">
      <text>
        <r>
          <rPr>
            <b/>
            <sz val="8"/>
            <rFont val="Tahoma"/>
            <family val="0"/>
          </rPr>
          <t>John Pritchard:</t>
        </r>
        <r>
          <rPr>
            <sz val="8"/>
            <rFont val="Tahoma"/>
            <family val="0"/>
          </rPr>
          <t xml:space="preserve">
This is an overestimate due to double-counting - see rows 338-341 on source data sheet for details</t>
        </r>
      </text>
    </comment>
    <comment ref="C9" authorId="2">
      <text>
        <r>
          <rPr>
            <b/>
            <sz val="8"/>
            <rFont val="Tahoma"/>
            <family val="0"/>
          </rPr>
          <t>John Pritchard:</t>
        </r>
        <r>
          <rPr>
            <sz val="8"/>
            <rFont val="Tahoma"/>
            <family val="0"/>
          </rPr>
          <t xml:space="preserve">
This is an overestimate due to double-counting - see rows 338-341 on source data sheet for details</t>
        </r>
      </text>
    </comment>
    <comment ref="D9" authorId="2">
      <text>
        <r>
          <rPr>
            <b/>
            <sz val="8"/>
            <rFont val="Tahoma"/>
            <family val="0"/>
          </rPr>
          <t>John Pritchard:</t>
        </r>
        <r>
          <rPr>
            <sz val="8"/>
            <rFont val="Tahoma"/>
            <family val="0"/>
          </rPr>
          <t xml:space="preserve">
This is an overestimate due to double-counting - see rows 338-341 on source data sheet for details</t>
        </r>
      </text>
    </comment>
    <comment ref="B10" authorId="2">
      <text>
        <r>
          <rPr>
            <b/>
            <sz val="8"/>
            <rFont val="Tahoma"/>
            <family val="0"/>
          </rPr>
          <t>John Pritchard:</t>
        </r>
        <r>
          <rPr>
            <sz val="8"/>
            <rFont val="Tahoma"/>
            <family val="0"/>
          </rPr>
          <t xml:space="preserve">
This is an overestimate due to double-counting - see rows 338-341 on source data sheet for details</t>
        </r>
      </text>
    </comment>
    <comment ref="C10" authorId="2">
      <text>
        <r>
          <rPr>
            <b/>
            <sz val="8"/>
            <rFont val="Tahoma"/>
            <family val="0"/>
          </rPr>
          <t>John Pritchard:</t>
        </r>
        <r>
          <rPr>
            <sz val="8"/>
            <rFont val="Tahoma"/>
            <family val="0"/>
          </rPr>
          <t xml:space="preserve">
This is an overestimate due to double-counting - see rows 338-341 on source data sheet for details</t>
        </r>
      </text>
    </comment>
    <comment ref="D10" authorId="2">
      <text>
        <r>
          <rPr>
            <b/>
            <sz val="8"/>
            <rFont val="Tahoma"/>
            <family val="0"/>
          </rPr>
          <t>John Pritchard:</t>
        </r>
        <r>
          <rPr>
            <sz val="8"/>
            <rFont val="Tahoma"/>
            <family val="0"/>
          </rPr>
          <t xml:space="preserve">
This is an overestimate due to double-counting - see rows 338-341 on source data sheet for details</t>
        </r>
      </text>
    </comment>
    <comment ref="B11" authorId="2">
      <text>
        <r>
          <rPr>
            <b/>
            <sz val="8"/>
            <rFont val="Tahoma"/>
            <family val="0"/>
          </rPr>
          <t>John Pritchard:</t>
        </r>
        <r>
          <rPr>
            <sz val="8"/>
            <rFont val="Tahoma"/>
            <family val="0"/>
          </rPr>
          <t xml:space="preserve">
This is an overestimate due to double-counting - see rows 338-341 on source data sheet for details</t>
        </r>
      </text>
    </comment>
    <comment ref="C11" authorId="2">
      <text>
        <r>
          <rPr>
            <b/>
            <sz val="8"/>
            <rFont val="Tahoma"/>
            <family val="0"/>
          </rPr>
          <t>John Pritchard:</t>
        </r>
        <r>
          <rPr>
            <sz val="8"/>
            <rFont val="Tahoma"/>
            <family val="0"/>
          </rPr>
          <t xml:space="preserve">
This is an overestimate due to double-counting - see rows 338-341 on source data sheet for details</t>
        </r>
      </text>
    </comment>
    <comment ref="D11" authorId="2">
      <text>
        <r>
          <rPr>
            <b/>
            <sz val="8"/>
            <rFont val="Tahoma"/>
            <family val="0"/>
          </rPr>
          <t>John Pritchard:</t>
        </r>
        <r>
          <rPr>
            <sz val="8"/>
            <rFont val="Tahoma"/>
            <family val="0"/>
          </rPr>
          <t xml:space="preserve">
This is an overestimate due to double-counting - see rows 338-341 on source data sheet for details</t>
        </r>
      </text>
    </comment>
    <comment ref="B12" authorId="2">
      <text>
        <r>
          <rPr>
            <b/>
            <sz val="8"/>
            <rFont val="Tahoma"/>
            <family val="0"/>
          </rPr>
          <t>John Pritchard:</t>
        </r>
        <r>
          <rPr>
            <sz val="8"/>
            <rFont val="Tahoma"/>
            <family val="0"/>
          </rPr>
          <t xml:space="preserve">
This is an overestimate due to double-counting - see rows 338-341 on source data sheet for details</t>
        </r>
      </text>
    </comment>
    <comment ref="C12" authorId="2">
      <text>
        <r>
          <rPr>
            <b/>
            <sz val="8"/>
            <rFont val="Tahoma"/>
            <family val="0"/>
          </rPr>
          <t>John Pritchard:</t>
        </r>
        <r>
          <rPr>
            <sz val="8"/>
            <rFont val="Tahoma"/>
            <family val="0"/>
          </rPr>
          <t xml:space="preserve">
This is an overestimate due to double-counting - see rows 338-341 on source data sheet for details</t>
        </r>
      </text>
    </comment>
    <comment ref="D12" authorId="2">
      <text>
        <r>
          <rPr>
            <b/>
            <sz val="8"/>
            <rFont val="Tahoma"/>
            <family val="0"/>
          </rPr>
          <t>John Pritchard:</t>
        </r>
        <r>
          <rPr>
            <sz val="8"/>
            <rFont val="Tahoma"/>
            <family val="0"/>
          </rPr>
          <t xml:space="preserve">
This is an overestimate due to double-counting - see rows 338-341 on source data sheet for details</t>
        </r>
      </text>
    </comment>
    <comment ref="B13" authorId="2">
      <text>
        <r>
          <rPr>
            <b/>
            <sz val="8"/>
            <rFont val="Tahoma"/>
            <family val="0"/>
          </rPr>
          <t>John Pritchard:</t>
        </r>
        <r>
          <rPr>
            <sz val="8"/>
            <rFont val="Tahoma"/>
            <family val="0"/>
          </rPr>
          <t xml:space="preserve">
This is an overestimate due to double-counting - see rows 338-341 on source data sheet for details</t>
        </r>
      </text>
    </comment>
    <comment ref="C13" authorId="2">
      <text>
        <r>
          <rPr>
            <b/>
            <sz val="8"/>
            <rFont val="Tahoma"/>
            <family val="0"/>
          </rPr>
          <t>John Pritchard:</t>
        </r>
        <r>
          <rPr>
            <sz val="8"/>
            <rFont val="Tahoma"/>
            <family val="0"/>
          </rPr>
          <t xml:space="preserve">
This is an overestimate due to double-counting - see rows 338-341 on source data sheet for details</t>
        </r>
      </text>
    </comment>
    <comment ref="D13" authorId="2">
      <text>
        <r>
          <rPr>
            <b/>
            <sz val="8"/>
            <rFont val="Tahoma"/>
            <family val="0"/>
          </rPr>
          <t>John Pritchard:</t>
        </r>
        <r>
          <rPr>
            <sz val="8"/>
            <rFont val="Tahoma"/>
            <family val="0"/>
          </rPr>
          <t xml:space="preserve">
This is an overestimate due to double-counting - see rows 338-341 on source data sheet for details</t>
        </r>
      </text>
    </comment>
    <comment ref="B14" authorId="2">
      <text>
        <r>
          <rPr>
            <b/>
            <sz val="8"/>
            <rFont val="Tahoma"/>
            <family val="0"/>
          </rPr>
          <t>John Pritchard:</t>
        </r>
        <r>
          <rPr>
            <sz val="8"/>
            <rFont val="Tahoma"/>
            <family val="0"/>
          </rPr>
          <t xml:space="preserve">
This is an overestimate due to double-counting - see rows 338-341 on source data sheet for details</t>
        </r>
      </text>
    </comment>
    <comment ref="C14" authorId="2">
      <text>
        <r>
          <rPr>
            <b/>
            <sz val="8"/>
            <rFont val="Tahoma"/>
            <family val="0"/>
          </rPr>
          <t>John Pritchard:</t>
        </r>
        <r>
          <rPr>
            <sz val="8"/>
            <rFont val="Tahoma"/>
            <family val="0"/>
          </rPr>
          <t xml:space="preserve">
This is an overestimate due to double-counting - see rows 338-341 on source data sheet for details</t>
        </r>
      </text>
    </comment>
    <comment ref="D14" authorId="2">
      <text>
        <r>
          <rPr>
            <b/>
            <sz val="8"/>
            <rFont val="Tahoma"/>
            <family val="0"/>
          </rPr>
          <t>John Pritchard:</t>
        </r>
        <r>
          <rPr>
            <sz val="8"/>
            <rFont val="Tahoma"/>
            <family val="0"/>
          </rPr>
          <t xml:space="preserve">
This is an overestimate due to double-counting - see rows 338-341 on source data sheet for details</t>
        </r>
      </text>
    </comment>
    <comment ref="B15" authorId="2">
      <text>
        <r>
          <rPr>
            <b/>
            <sz val="8"/>
            <rFont val="Tahoma"/>
            <family val="0"/>
          </rPr>
          <t>John Pritchard:</t>
        </r>
        <r>
          <rPr>
            <sz val="8"/>
            <rFont val="Tahoma"/>
            <family val="0"/>
          </rPr>
          <t xml:space="preserve">
This is an overestimate due to double-counting - see rows 338-341 on source data sheet for details</t>
        </r>
      </text>
    </comment>
    <comment ref="C15" authorId="2">
      <text>
        <r>
          <rPr>
            <b/>
            <sz val="8"/>
            <rFont val="Tahoma"/>
            <family val="0"/>
          </rPr>
          <t>John Pritchard:</t>
        </r>
        <r>
          <rPr>
            <sz val="8"/>
            <rFont val="Tahoma"/>
            <family val="0"/>
          </rPr>
          <t xml:space="preserve">
This is an overestimate due to double-counting - see rows 338-341 on source data sheet for details</t>
        </r>
      </text>
    </comment>
    <comment ref="D15" authorId="2">
      <text>
        <r>
          <rPr>
            <b/>
            <sz val="8"/>
            <rFont val="Tahoma"/>
            <family val="0"/>
          </rPr>
          <t>John Pritchard:</t>
        </r>
        <r>
          <rPr>
            <sz val="8"/>
            <rFont val="Tahoma"/>
            <family val="0"/>
          </rPr>
          <t xml:space="preserve">
This is an overestimate due to double-counting - see rows 338-341 on source data sheet for details</t>
        </r>
      </text>
    </comment>
    <comment ref="B16" authorId="2">
      <text>
        <r>
          <rPr>
            <b/>
            <sz val="8"/>
            <rFont val="Tahoma"/>
            <family val="0"/>
          </rPr>
          <t>John Pritchard:</t>
        </r>
        <r>
          <rPr>
            <sz val="8"/>
            <rFont val="Tahoma"/>
            <family val="0"/>
          </rPr>
          <t xml:space="preserve">
This is an overestimate due to double-counting - see rows 338-341 on source data sheet for details</t>
        </r>
      </text>
    </comment>
    <comment ref="C16" authorId="2">
      <text>
        <r>
          <rPr>
            <b/>
            <sz val="8"/>
            <rFont val="Tahoma"/>
            <family val="0"/>
          </rPr>
          <t>John Pritchard:</t>
        </r>
        <r>
          <rPr>
            <sz val="8"/>
            <rFont val="Tahoma"/>
            <family val="0"/>
          </rPr>
          <t xml:space="preserve">
This is an overestimate due to double-counting - see rows 338-341 on source data sheet for details</t>
        </r>
      </text>
    </comment>
    <comment ref="D16" authorId="2">
      <text>
        <r>
          <rPr>
            <b/>
            <sz val="8"/>
            <rFont val="Tahoma"/>
            <family val="0"/>
          </rPr>
          <t>John Pritchard:</t>
        </r>
        <r>
          <rPr>
            <sz val="8"/>
            <rFont val="Tahoma"/>
            <family val="0"/>
          </rPr>
          <t xml:space="preserve">
This is an overestimate due to double-counting - see rows 338-341 on source data sheet for details</t>
        </r>
      </text>
    </comment>
    <comment ref="B17" authorId="2">
      <text>
        <r>
          <rPr>
            <b/>
            <sz val="8"/>
            <rFont val="Tahoma"/>
            <family val="0"/>
          </rPr>
          <t>John Pritchard:</t>
        </r>
        <r>
          <rPr>
            <sz val="8"/>
            <rFont val="Tahoma"/>
            <family val="0"/>
          </rPr>
          <t xml:space="preserve">
This is an overestimate due to double-counting - see rows 338-341 on source data sheet for details</t>
        </r>
      </text>
    </comment>
    <comment ref="C17" authorId="2">
      <text>
        <r>
          <rPr>
            <b/>
            <sz val="8"/>
            <rFont val="Tahoma"/>
            <family val="0"/>
          </rPr>
          <t>John Pritchard:</t>
        </r>
        <r>
          <rPr>
            <sz val="8"/>
            <rFont val="Tahoma"/>
            <family val="0"/>
          </rPr>
          <t xml:space="preserve">
This is an overestimate due to double-counting - see rows 338-341 on source data sheet for details</t>
        </r>
      </text>
    </comment>
    <comment ref="D17" authorId="2">
      <text>
        <r>
          <rPr>
            <b/>
            <sz val="8"/>
            <rFont val="Tahoma"/>
            <family val="0"/>
          </rPr>
          <t>John Pritchard:</t>
        </r>
        <r>
          <rPr>
            <sz val="8"/>
            <rFont val="Tahoma"/>
            <family val="0"/>
          </rPr>
          <t xml:space="preserve">
This is an overestimate due to double-counting - see rows 338-341 on source data sheet for details</t>
        </r>
      </text>
    </comment>
    <comment ref="B18" authorId="2">
      <text>
        <r>
          <rPr>
            <b/>
            <sz val="8"/>
            <rFont val="Tahoma"/>
            <family val="0"/>
          </rPr>
          <t>John Pritchard:</t>
        </r>
        <r>
          <rPr>
            <sz val="8"/>
            <rFont val="Tahoma"/>
            <family val="0"/>
          </rPr>
          <t xml:space="preserve">
This is an overestimate due to double-counting - see rows 338-341 on source data sheet for details</t>
        </r>
      </text>
    </comment>
    <comment ref="C18" authorId="2">
      <text>
        <r>
          <rPr>
            <b/>
            <sz val="8"/>
            <rFont val="Tahoma"/>
            <family val="0"/>
          </rPr>
          <t>John Pritchard:</t>
        </r>
        <r>
          <rPr>
            <sz val="8"/>
            <rFont val="Tahoma"/>
            <family val="0"/>
          </rPr>
          <t xml:space="preserve">
This is an overestimate due to double-counting - see rows 338-341 on source data sheet for details</t>
        </r>
      </text>
    </comment>
    <comment ref="D18" authorId="2">
      <text>
        <r>
          <rPr>
            <b/>
            <sz val="8"/>
            <rFont val="Tahoma"/>
            <family val="0"/>
          </rPr>
          <t>John Pritchard:</t>
        </r>
        <r>
          <rPr>
            <sz val="8"/>
            <rFont val="Tahoma"/>
            <family val="0"/>
          </rPr>
          <t xml:space="preserve">
This is an overestimate due to double-counting - see rows 338-341 on source data sheet for details</t>
        </r>
      </text>
    </comment>
    <comment ref="B19" authorId="2">
      <text>
        <r>
          <rPr>
            <b/>
            <sz val="8"/>
            <rFont val="Tahoma"/>
            <family val="0"/>
          </rPr>
          <t>John Pritchard:</t>
        </r>
        <r>
          <rPr>
            <sz val="8"/>
            <rFont val="Tahoma"/>
            <family val="0"/>
          </rPr>
          <t xml:space="preserve">
This is an overestimate due to double-counting - see rows 338-341 on source data sheet for details</t>
        </r>
      </text>
    </comment>
    <comment ref="C19" authorId="2">
      <text>
        <r>
          <rPr>
            <b/>
            <sz val="8"/>
            <rFont val="Tahoma"/>
            <family val="0"/>
          </rPr>
          <t>John Pritchard:</t>
        </r>
        <r>
          <rPr>
            <sz val="8"/>
            <rFont val="Tahoma"/>
            <family val="0"/>
          </rPr>
          <t xml:space="preserve">
This is an overestimate due to double-counting - see rows 338-341 on source data sheet for details</t>
        </r>
      </text>
    </comment>
    <comment ref="D19" authorId="2">
      <text>
        <r>
          <rPr>
            <b/>
            <sz val="8"/>
            <rFont val="Tahoma"/>
            <family val="0"/>
          </rPr>
          <t>John Pritchard:</t>
        </r>
        <r>
          <rPr>
            <sz val="8"/>
            <rFont val="Tahoma"/>
            <family val="0"/>
          </rPr>
          <t xml:space="preserve">
This is an overestimate due to double-counting - see rows 338-341 on source data sheet for details</t>
        </r>
      </text>
    </comment>
    <comment ref="H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L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R30" authorId="2">
      <text>
        <r>
          <rPr>
            <b/>
            <sz val="8"/>
            <rFont val="Tahoma"/>
            <family val="0"/>
          </rPr>
          <t>John Pritchard:</t>
        </r>
        <r>
          <rPr>
            <sz val="8"/>
            <rFont val="Tahoma"/>
            <family val="0"/>
          </rPr>
          <t xml:space="preserve">
note: "It should be noted that for certain amphibian species endemic to Brazil, there was not time to reach agreement on the Red List Categories between the Global Amphibian Assessment (GAA) Coordinating Team, and the experts on the species in Brazil. The 2004 figures for amphibians displayed here are those that were agreed at the GAA Brazil workshop in April 2003. However, in the subsequent consistency check conducted by the GAA Coordinating Team, many of the assessments were found to be inconsistent with the approach adopted elsewhere in the world, and a "consistent Red List Category" was also assigned to these species. There was not time to agree these "consistent Red List Categories" with the Brazilian experts before the release of the 2004 IUCN Red List, therefore the original workshop assessments are retained here. However, in order to retain comparability between results for amphibians with those for other taxonomic groups, the data used in the Global Species Assessment (Baillie et al. 2004) are based on the "consistent Red List Categories". Therefore, figures in the table below will not completely match figures shown in the Global Species Assessment. "</t>
        </r>
      </text>
    </comment>
    <comment ref="S2" authorId="2">
      <text>
        <r>
          <rPr>
            <b/>
            <sz val="8"/>
            <rFont val="Tahoma"/>
            <family val="0"/>
          </rPr>
          <t>John Pritchard:</t>
        </r>
        <r>
          <rPr>
            <sz val="8"/>
            <rFont val="Tahoma"/>
            <family val="0"/>
          </rPr>
          <t xml:space="preserve">
If species not globally extinct, not recorded extinct anywhere</t>
        </r>
      </text>
    </comment>
    <comment ref="AF2" authorId="2">
      <text>
        <r>
          <rPr>
            <b/>
            <sz val="8"/>
            <rFont val="Tahoma"/>
            <family val="0"/>
          </rPr>
          <t>John Pritchard:</t>
        </r>
        <r>
          <rPr>
            <sz val="8"/>
            <rFont val="Tahoma"/>
            <family val="0"/>
          </rPr>
          <t xml:space="preserve">
If species not globally extinct, not recorded extinct anywhere</t>
        </r>
      </text>
    </comment>
  </commentList>
</comments>
</file>

<file path=xl/sharedStrings.xml><?xml version="1.0" encoding="utf-8"?>
<sst xmlns="http://schemas.openxmlformats.org/spreadsheetml/2006/main" count="1783" uniqueCount="608">
  <si>
    <t>TERRITORIES WITH ISLANDS NORMALLY ASSIGNED  TO THEM. Island data is not included in map data figures.</t>
  </si>
  <si>
    <t>SUBTOTAL</t>
  </si>
  <si>
    <t>TOTAL</t>
  </si>
  <si>
    <t>CUMULATIVE ISLANDS ASSIGNED TOTALS</t>
  </si>
  <si>
    <t>MAINLANDS</t>
  </si>
  <si>
    <t>MAINLAND</t>
  </si>
  <si>
    <t>ISLANDS</t>
  </si>
  <si>
    <t>% increase</t>
  </si>
  <si>
    <t>%</t>
  </si>
  <si>
    <t>ADDITIONS TO REGIONAL TOTALS</t>
  </si>
  <si>
    <t>WORLD</t>
  </si>
  <si>
    <t>PLANTS AND ANIMALS</t>
  </si>
  <si>
    <t>DOUBLE COUNTING CHECK OF WORLD TOTALS</t>
  </si>
  <si>
    <t>Vulnerable</t>
  </si>
  <si>
    <t>Non-vulnerable</t>
  </si>
  <si>
    <t>All</t>
  </si>
  <si>
    <t>Worldmapper</t>
  </si>
  <si>
    <t>IUCN GLOBAL ASSESSMENT DATA 2004</t>
  </si>
  <si>
    <t>IUCN</t>
  </si>
  <si>
    <t xml:space="preserve">double count </t>
  </si>
  <si>
    <t>OTHERS</t>
  </si>
  <si>
    <t>COVERAGE OF ALL SPECIES DESCRIBED BY 2006</t>
  </si>
  <si>
    <t>PLANTS</t>
  </si>
  <si>
    <t>Lichens&amp;Mushrooms</t>
  </si>
  <si>
    <t>ANIMALS</t>
  </si>
  <si>
    <t>Vertebrates</t>
  </si>
  <si>
    <t>Invertebrates</t>
  </si>
  <si>
    <t>ALL SPECIES</t>
  </si>
  <si>
    <t>Assessed</t>
  </si>
  <si>
    <t>Total described</t>
  </si>
  <si>
    <t>IUCN GLOBAL SPECIES COVERAGE 2006</t>
  </si>
  <si>
    <t>MAP DATA animal and plant species extinct in the wild, but alive in captivity, assessed by 2004</t>
  </si>
  <si>
    <t>species extinct in the wild (estimated animals and plants per 1000 species assessed) rate for 2004</t>
  </si>
  <si>
    <t>animal and plant species extinct in the wild assessed by 2004</t>
  </si>
  <si>
    <t>Amphibians</t>
  </si>
  <si>
    <t>Fishes</t>
  </si>
  <si>
    <t>Molluscs</t>
  </si>
  <si>
    <t>Other Inverts</t>
  </si>
  <si>
    <t>Plants</t>
  </si>
  <si>
    <t>Total</t>
  </si>
  <si>
    <t>EX</t>
  </si>
  <si>
    <t>EW</t>
  </si>
  <si>
    <t>Subtotal</t>
  </si>
  <si>
    <t>CR</t>
  </si>
  <si>
    <t>EN</t>
  </si>
  <si>
    <t>VU</t>
  </si>
  <si>
    <t>LR/cd</t>
  </si>
  <si>
    <t>NT</t>
  </si>
  <si>
    <t>DD</t>
  </si>
  <si>
    <t>LC</t>
  </si>
  <si>
    <t>Antarctica</t>
  </si>
  <si>
    <t>Bouvet Island</t>
  </si>
  <si>
    <t>French Southern Territories</t>
  </si>
  <si>
    <t>Heard Island and McDonald Islands</t>
  </si>
  <si>
    <t>South Georgia and the South Sandwich Islands</t>
  </si>
  <si>
    <t>Threat-ened species 2004</t>
  </si>
  <si>
    <t>Plants (IUCNNR territory name)</t>
  </si>
  <si>
    <t>Animals (IUCNNR territory name)</t>
  </si>
  <si>
    <t>Mayotte (plants)</t>
  </si>
  <si>
    <t>(per 1000 species 2004)</t>
  </si>
  <si>
    <t>highest species extinction in the wild rates</t>
  </si>
  <si>
    <t>lowest species extinction in the wild rates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</si>
  <si>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</si>
  <si>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</si>
  <si>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</si>
  <si>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</si>
  <si>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</si>
  <si>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</si>
  <si>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</si>
  <si>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</si>
  <si>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</si>
  <si>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</si>
  <si>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</si>
  <si>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</si>
  <si>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</si>
  <si>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</si>
  <si>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</si>
  <si>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</si>
  <si>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</si>
  <si>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</si>
  <si>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</si>
  <si>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</si>
  <si>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</si>
  <si>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</si>
  <si>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There were no extinctions in the wild recorded for 153 territories</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</si>
  <si>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</si>
  <si>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</si>
  <si>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</si>
  <si>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</si>
  <si>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</si>
  <si>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</si>
  <si>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</si>
  <si>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</si>
  <si>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</si>
  <si>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</si>
  <si>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</si>
  <si>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</si>
  <si>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</si>
  <si>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Area</t>
  </si>
  <si>
    <t>Species extinct in the wild 2004 (cumulative total)</t>
  </si>
  <si>
    <t>Species in Zoos Only</t>
  </si>
  <si>
    <t>Worldmapper Dataset 268: Species in Zoos Only</t>
  </si>
  <si>
    <t>Worldmapper268</t>
  </si>
  <si>
    <t>all animal and plant species assessed 2004</t>
  </si>
  <si>
    <t>Worldmapper Calculations</t>
  </si>
  <si>
    <t>IUCN Data (See rows 241+ for information on islands not included in Worldmapper calculations and double-couting problems)</t>
  </si>
  <si>
    <t>all animal species assessed 2004</t>
  </si>
  <si>
    <t>all plant species assessed 2004</t>
  </si>
  <si>
    <t>Other Invertebrates</t>
  </si>
  <si>
    <t>TOTALS</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</si>
  <si>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</si>
  <si>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</si>
  <si>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</si>
  <si>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</si>
  <si>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</si>
  <si>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</si>
  <si>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</si>
  <si>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</si>
  <si>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</si>
  <si>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</si>
  <si>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</si>
  <si>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</si>
  <si>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</si>
  <si>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</si>
  <si>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</si>
  <si>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</si>
  <si>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</si>
  <si>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</si>
  <si>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</si>
  <si>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</si>
  <si>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</si>
  <si>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</si>
  <si>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</si>
  <si>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</si>
  <si>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</si>
  <si>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</si>
  <si>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</si>
  <si>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</si>
  <si>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</si>
  <si>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</si>
  <si>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</si>
  <si>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</si>
  <si>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</si>
  <si>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</si>
  <si>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</si>
  <si>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</si>
  <si>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</si>
  <si>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</si>
  <si>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</si>
  <si>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</si>
  <si>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</si>
  <si>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</si>
  <si>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</si>
  <si>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</si>
  <si>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</si>
  <si>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</si>
  <si>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</si>
  <si>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</si>
  <si>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</si>
  <si>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</si>
  <si>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</si>
  <si>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</si>
  <si>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</si>
  <si>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</si>
  <si>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</si>
  <si>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</si>
  <si>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</si>
  <si>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</si>
  <si>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</si>
  <si>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</si>
  <si>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</si>
  <si>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</si>
  <si>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Bosnia and Herzegovina</t>
  </si>
  <si>
    <t>Antigua and Barbuda</t>
  </si>
  <si>
    <t>Lao People's Democratic Republic</t>
  </si>
  <si>
    <t>Saint Kitts and Nevis</t>
  </si>
  <si>
    <t>Trinidad and Tobago</t>
  </si>
  <si>
    <t>Serbia and Montenegro</t>
  </si>
  <si>
    <t>Micronesia, Federated States of</t>
  </si>
  <si>
    <t>Saint Vincent and the Grenadines</t>
  </si>
  <si>
    <t>Congo, The Democratic Republic of the</t>
  </si>
  <si>
    <t>Mayotte</t>
  </si>
  <si>
    <t>Réunion</t>
  </si>
  <si>
    <t>Saint Helena</t>
  </si>
  <si>
    <t>Sao Tomé and Principe</t>
  </si>
  <si>
    <t>Tanzania, United Republic of</t>
  </si>
  <si>
    <t>Hong Kong</t>
  </si>
  <si>
    <t>Korea, Democratic People's Republic of</t>
  </si>
  <si>
    <t>Korea, Republic of</t>
  </si>
  <si>
    <t>Macao</t>
  </si>
  <si>
    <t>Taiwan, Province of China</t>
  </si>
  <si>
    <t>British Indian Ocean Territory</t>
  </si>
  <si>
    <t>Disputed Territory</t>
  </si>
  <si>
    <t>Palestinian Territory, Occupied</t>
  </si>
  <si>
    <t>Faroe Islands</t>
  </si>
  <si>
    <t>Gibraltar</t>
  </si>
  <si>
    <t>Holy See (Vatican City State)</t>
  </si>
  <si>
    <t>Macedonia, the former Yugoslav Republic of</t>
  </si>
  <si>
    <t>Svalbard and Jan Mayen</t>
  </si>
  <si>
    <t>Anguilla</t>
  </si>
  <si>
    <t>Aruba</t>
  </si>
  <si>
    <t>Bermuda</t>
  </si>
  <si>
    <t>Cayman Islands</t>
  </si>
  <si>
    <t>Guadeloupe</t>
  </si>
  <si>
    <t>Martinique</t>
  </si>
  <si>
    <t>Montserrat</t>
  </si>
  <si>
    <t>Netherlands Antilles</t>
  </si>
  <si>
    <t>Turks and Caicos Islands</t>
  </si>
  <si>
    <t>Virgin Islands, British</t>
  </si>
  <si>
    <t>Virgin Islands, U.S.</t>
  </si>
  <si>
    <t>Saint Pierre and Miquelon</t>
  </si>
  <si>
    <t>Falkland Islands (Malvinas)</t>
  </si>
  <si>
    <t>French Guiana</t>
  </si>
  <si>
    <t>American Samoa</t>
  </si>
  <si>
    <t>Christmas Island</t>
  </si>
  <si>
    <t>Cocos (Keeling) Islands</t>
  </si>
  <si>
    <t>French Polynesia</t>
  </si>
  <si>
    <t>Guam</t>
  </si>
  <si>
    <t>New Caledonia</t>
  </si>
  <si>
    <t>Norfolk Island</t>
  </si>
  <si>
    <t>Northern Mariana Islands</t>
  </si>
  <si>
    <t>Pitcairn</t>
  </si>
  <si>
    <t>Tokelau</t>
  </si>
  <si>
    <t>United States Minor Outlying Islands</t>
  </si>
  <si>
    <t>Wallis and Futuna Islands</t>
  </si>
  <si>
    <t>ANTARCTIC</t>
  </si>
  <si>
    <t>Antarctic</t>
  </si>
  <si>
    <t>Mammals</t>
  </si>
  <si>
    <t>Birds</t>
  </si>
  <si>
    <t>Reptiles</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</si>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</sst>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2" borderId="0" xfId="0" applyFill="1" applyAlignment="1">
      <alignment horizontal="right"/>
    </xf>
    <xf numFmtId="0" fontId="0" fillId="3" borderId="0" xfId="0" applyFill="1" applyAlignment="1">
      <alignment horizontal="right"/>
    </xf>
    <xf numFmtId="0" fontId="0" fillId="4" borderId="0" xfId="0" applyFill="1" applyAlignment="1">
      <alignment horizontal="right"/>
    </xf>
    <xf numFmtId="0" fontId="0" fillId="5" borderId="0" xfId="0" applyFill="1" applyAlignment="1">
      <alignment horizontal="right"/>
    </xf>
    <xf numFmtId="0" fontId="0" fillId="6" borderId="0" xfId="0" applyFill="1" applyAlignment="1">
      <alignment horizontal="right"/>
    </xf>
    <xf numFmtId="0" fontId="0" fillId="7" borderId="0" xfId="0" applyFill="1" applyAlignment="1">
      <alignment horizontal="right"/>
    </xf>
    <xf numFmtId="0" fontId="0" fillId="8" borderId="0" xfId="0" applyFill="1" applyAlignment="1">
      <alignment horizontal="right"/>
    </xf>
    <xf numFmtId="0" fontId="0" fillId="9" borderId="0" xfId="0" applyFill="1" applyAlignment="1">
      <alignment horizontal="right"/>
    </xf>
    <xf numFmtId="0" fontId="0" fillId="10" borderId="0" xfId="0" applyFill="1" applyAlignment="1">
      <alignment horizontal="right"/>
    </xf>
    <xf numFmtId="0" fontId="0" fillId="11" borderId="0" xfId="0" applyFill="1" applyAlignment="1">
      <alignment horizontal="right"/>
    </xf>
    <xf numFmtId="2" fontId="0" fillId="0" borderId="0" xfId="0" applyNumberFormat="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9" fillId="13" borderId="0" xfId="0" applyFont="1" applyFill="1" applyAlignment="1">
      <alignment horizontal="right"/>
    </xf>
    <xf numFmtId="0" fontId="9" fillId="14" borderId="0" xfId="0"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8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180" fontId="0" fillId="0" borderId="0" xfId="0" applyNumberFormat="1" applyFont="1" applyFill="1" applyAlignment="1">
      <alignment/>
    </xf>
    <xf numFmtId="14" fontId="0" fillId="0" borderId="0" xfId="0" applyNumberFormat="1" applyAlignment="1">
      <alignment horizontal="left"/>
    </xf>
    <xf numFmtId="9" fontId="0" fillId="0" borderId="0" xfId="0" applyNumberFormat="1" applyAlignment="1">
      <alignment/>
    </xf>
    <xf numFmtId="183" fontId="0" fillId="0" borderId="0" xfId="0" applyNumberFormat="1" applyAlignment="1">
      <alignment/>
    </xf>
    <xf numFmtId="10" fontId="0" fillId="0" borderId="0" xfId="0" applyNumberFormat="1" applyAlignment="1">
      <alignmen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2836</c:v>
                  </c:pt>
                  <c:pt idx="1">
                    <c:v>2344</c:v>
                  </c:pt>
                  <c:pt idx="2">
                    <c:v>3410</c:v>
                  </c:pt>
                  <c:pt idx="3">
                    <c:v>3497</c:v>
                  </c:pt>
                  <c:pt idx="4">
                    <c:v>3771</c:v>
                  </c:pt>
                  <c:pt idx="5">
                    <c:v>901</c:v>
                  </c:pt>
                  <c:pt idx="6">
                    <c:v>1199</c:v>
                  </c:pt>
                  <c:pt idx="7">
                    <c:v>829</c:v>
                  </c:pt>
                  <c:pt idx="8">
                    <c:v>1086</c:v>
                  </c:pt>
                  <c:pt idx="9">
                    <c:v>1518</c:v>
                  </c:pt>
                  <c:pt idx="10">
                    <c:v>2642</c:v>
                  </c:pt>
                  <c:pt idx="11">
                    <c:v>759</c:v>
                  </c:pt>
                  <c:pt idx="12">
                    <c:v>1550</c:v>
                  </c:pt>
                  <c:pt idx="13">
                    <c:v>1322</c:v>
                  </c:pt>
                  <c:pt idx="14">
                    <c:v>645</c:v>
                  </c:pt>
                  <c:pt idx="15">
                    <c:v>782</c:v>
                  </c:pt>
                  <c:pt idx="16">
                    <c:v>1233</c:v>
                  </c:pt>
                  <c:pt idx="17">
                    <c:v>745</c:v>
                  </c:pt>
                  <c:pt idx="18">
                    <c:v>1646</c:v>
                  </c:pt>
                  <c:pt idx="19">
                    <c:v>904</c:v>
                  </c:pt>
                  <c:pt idx="20">
                    <c:v>744</c:v>
                  </c:pt>
                  <c:pt idx="21">
                    <c:v>809</c:v>
                  </c:pt>
                  <c:pt idx="22">
                    <c:v>1959</c:v>
                  </c:pt>
                  <c:pt idx="23">
                    <c:v>1529</c:v>
                  </c:pt>
                  <c:pt idx="24">
                    <c:v>586</c:v>
                  </c:pt>
                  <c:pt idx="25">
                    <c:v>563</c:v>
                  </c:pt>
                  <c:pt idx="26">
                    <c:v>1705</c:v>
                  </c:pt>
                  <c:pt idx="27">
                    <c:v>3316</c:v>
                  </c:pt>
                  <c:pt idx="28">
                    <c:v>969</c:v>
                  </c:pt>
                  <c:pt idx="29">
                    <c:v>638</c:v>
                  </c:pt>
                  <c:pt idx="30">
                    <c:v>1659</c:v>
                  </c:pt>
                  <c:pt idx="31">
                    <c:v>2124</c:v>
                  </c:pt>
                  <c:pt idx="32">
                    <c:v>1317</c:v>
                  </c:pt>
                  <c:pt idx="33">
                    <c:v>1875</c:v>
                  </c:pt>
                  <c:pt idx="34">
                    <c:v>559</c:v>
                  </c:pt>
                  <c:pt idx="35">
                    <c:v>982</c:v>
                  </c:pt>
                  <c:pt idx="36">
                    <c:v>631</c:v>
                  </c:pt>
                  <c:pt idx="37">
                    <c:v>3023</c:v>
                  </c:pt>
                  <c:pt idx="38">
                    <c:v>431</c:v>
                  </c:pt>
                  <c:pt idx="39">
                    <c:v>2242</c:v>
                  </c:pt>
                  <c:pt idx="40">
                    <c:v>1566</c:v>
                  </c:pt>
                  <c:pt idx="41">
                    <c:v>1116</c:v>
                  </c:pt>
                  <c:pt idx="42">
                    <c:v>496</c:v>
                  </c:pt>
                  <c:pt idx="43">
                    <c:v>2555</c:v>
                  </c:pt>
                  <c:pt idx="44">
                    <c:v>554</c:v>
                  </c:pt>
                  <c:pt idx="45">
                    <c:v>596</c:v>
                  </c:pt>
                  <c:pt idx="46">
                    <c:v>509</c:v>
                  </c:pt>
                  <c:pt idx="47">
                    <c:v>612</c:v>
                  </c:pt>
                  <c:pt idx="48">
                    <c:v>758</c:v>
                  </c:pt>
                  <c:pt idx="49">
                    <c:v>1209</c:v>
                  </c:pt>
                  <c:pt idx="50">
                    <c:v>2250</c:v>
                  </c:pt>
                  <c:pt idx="51">
                    <c:v>816</c:v>
                  </c:pt>
                  <c:pt idx="52">
                    <c:v>997</c:v>
                  </c:pt>
                  <c:pt idx="53">
                    <c:v>1192</c:v>
                  </c:pt>
                  <c:pt idx="54">
                    <c:v>464</c:v>
                  </c:pt>
                  <c:pt idx="55">
                    <c:v>1196</c:v>
                  </c:pt>
                  <c:pt idx="56">
                    <c:v>1199</c:v>
                  </c:pt>
                  <c:pt idx="57">
                    <c:v>609</c:v>
                  </c:pt>
                  <c:pt idx="58">
                    <c:v>1893</c:v>
                  </c:pt>
                  <c:pt idx="59">
                    <c:v>815</c:v>
                  </c:pt>
                  <c:pt idx="60">
                    <c:v>679</c:v>
                  </c:pt>
                  <c:pt idx="61">
                    <c:v>802</c:v>
                  </c:pt>
                  <c:pt idx="62">
                    <c:v>1412</c:v>
                  </c:pt>
                  <c:pt idx="63">
                    <c:v>4988</c:v>
                  </c:pt>
                  <c:pt idx="64">
                    <c:v>960</c:v>
                  </c:pt>
                  <c:pt idx="65">
                    <c:v>621</c:v>
                  </c:pt>
                  <c:pt idx="66">
                    <c:v>794</c:v>
                  </c:pt>
                  <c:pt idx="67">
                    <c:v>1235</c:v>
                  </c:pt>
                  <c:pt idx="68">
                    <c:v>981</c:v>
                  </c:pt>
                  <c:pt idx="69">
                    <c:v>636</c:v>
                  </c:pt>
                  <c:pt idx="70">
                    <c:v>729</c:v>
                  </c:pt>
                  <c:pt idx="71">
                    <c:v>683</c:v>
                  </c:pt>
                  <c:pt idx="72">
                    <c:v>1155</c:v>
                  </c:pt>
                  <c:pt idx="73">
                    <c:v>610</c:v>
                  </c:pt>
                  <c:pt idx="74">
                    <c:v>588</c:v>
                  </c:pt>
                  <c:pt idx="75">
                    <c:v>581</c:v>
                  </c:pt>
                  <c:pt idx="76">
                    <c:v>818</c:v>
                  </c:pt>
                  <c:pt idx="77">
                    <c:v>377</c:v>
                  </c:pt>
                  <c:pt idx="78">
                    <c:v>567</c:v>
                  </c:pt>
                  <c:pt idx="79">
                    <c:v>887</c:v>
                  </c:pt>
                  <c:pt idx="80">
                    <c:v>499</c:v>
                  </c:pt>
                  <c:pt idx="81">
                    <c:v>966</c:v>
                  </c:pt>
                  <c:pt idx="82">
                    <c:v>624</c:v>
                  </c:pt>
                  <c:pt idx="83">
                    <c:v>2059</c:v>
                  </c:pt>
                  <c:pt idx="84">
                    <c:v>425</c:v>
                  </c:pt>
                  <c:pt idx="85">
                    <c:v>969</c:v>
                  </c:pt>
                  <c:pt idx="86">
                    <c:v>422</c:v>
                  </c:pt>
                  <c:pt idx="87">
                    <c:v>694</c:v>
                  </c:pt>
                  <c:pt idx="88">
                    <c:v>907</c:v>
                  </c:pt>
                  <c:pt idx="89">
                    <c:v>445</c:v>
                  </c:pt>
                  <c:pt idx="90">
                    <c:v>656</c:v>
                  </c:pt>
                  <c:pt idx="91">
                    <c:v>610</c:v>
                  </c:pt>
                  <c:pt idx="92">
                    <c:v>581</c:v>
                  </c:pt>
                  <c:pt idx="93">
                    <c:v>405</c:v>
                  </c:pt>
                  <c:pt idx="94">
                    <c:v>1224</c:v>
                  </c:pt>
                  <c:pt idx="95">
                    <c:v>724</c:v>
                  </c:pt>
                  <c:pt idx="96">
                    <c:v>824</c:v>
                  </c:pt>
                  <c:pt idx="97">
                    <c:v>746</c:v>
                  </c:pt>
                  <c:pt idx="98">
                    <c:v>677</c:v>
                  </c:pt>
                  <c:pt idx="99">
                    <c:v>406</c:v>
                  </c:pt>
                  <c:pt idx="100">
                    <c:v>978</c:v>
                  </c:pt>
                  <c:pt idx="101">
                    <c:v>1609</c:v>
                  </c:pt>
                  <c:pt idx="102">
                    <c:v>1002</c:v>
                  </c:pt>
                  <c:pt idx="103">
                    <c:v>571</c:v>
                  </c:pt>
                  <c:pt idx="104">
                    <c:v>452</c:v>
                  </c:pt>
                  <c:pt idx="105">
                    <c:v>540</c:v>
                  </c:pt>
                  <c:pt idx="106">
                    <c:v>488</c:v>
                  </c:pt>
                  <c:pt idx="107">
                    <c:v>1064</c:v>
                  </c:pt>
                  <c:pt idx="108">
                    <c:v>564</c:v>
                  </c:pt>
                  <c:pt idx="109">
                    <c:v>435</c:v>
                  </c:pt>
                  <c:pt idx="110">
                    <c:v>259</c:v>
                  </c:pt>
                  <c:pt idx="111">
                    <c:v>968</c:v>
                  </c:pt>
                  <c:pt idx="112">
                    <c:v>809</c:v>
                  </c:pt>
                  <c:pt idx="113">
                    <c:v>413</c:v>
                  </c:pt>
                  <c:pt idx="114">
                    <c:v>603</c:v>
                  </c:pt>
                  <c:pt idx="115">
                    <c:v>532</c:v>
                  </c:pt>
                  <c:pt idx="116">
                    <c:v>345</c:v>
                  </c:pt>
                  <c:pt idx="117">
                    <c:v>624</c:v>
                  </c:pt>
                  <c:pt idx="118">
                    <c:v>430</c:v>
                  </c:pt>
                  <c:pt idx="119">
                    <c:v>1505</c:v>
                  </c:pt>
                  <c:pt idx="120">
                    <c:v>699</c:v>
                  </c:pt>
                  <c:pt idx="121">
                    <c:v>510</c:v>
                  </c:pt>
                  <c:pt idx="122">
                    <c:v>448</c:v>
                  </c:pt>
                  <c:pt idx="123">
                    <c:v>1015</c:v>
                  </c:pt>
                  <c:pt idx="124">
                    <c:v>538</c:v>
                  </c:pt>
                  <c:pt idx="125">
                    <c:v>961</c:v>
                  </c:pt>
                  <c:pt idx="126">
                    <c:v>471</c:v>
                  </c:pt>
                  <c:pt idx="127">
                    <c:v>380</c:v>
                  </c:pt>
                  <c:pt idx="128">
                    <c:v>32</c:v>
                  </c:pt>
                  <c:pt idx="129">
                    <c:v>635</c:v>
                  </c:pt>
                  <c:pt idx="130">
                    <c:v>910</c:v>
                  </c:pt>
                  <c:pt idx="131">
                    <c:v>479</c:v>
                  </c:pt>
                  <c:pt idx="132">
                    <c:v>426</c:v>
                  </c:pt>
                  <c:pt idx="133">
                    <c:v>1734</c:v>
                  </c:pt>
                  <c:pt idx="134">
                    <c:v>300</c:v>
                  </c:pt>
                  <c:pt idx="135">
                    <c:v>663</c:v>
                  </c:pt>
                  <c:pt idx="136">
                    <c:v>587</c:v>
                  </c:pt>
                  <c:pt idx="137">
                    <c:v>699</c:v>
                  </c:pt>
                  <c:pt idx="138">
                    <c:v>533</c:v>
                  </c:pt>
                  <c:pt idx="139">
                    <c:v>388</c:v>
                  </c:pt>
                  <c:pt idx="140">
                    <c:v>459</c:v>
                  </c:pt>
                  <c:pt idx="141">
                    <c:v>758</c:v>
                  </c:pt>
                  <c:pt idx="142">
                    <c:v>1080</c:v>
                  </c:pt>
                  <c:pt idx="143">
                    <c:v>535</c:v>
                  </c:pt>
                  <c:pt idx="144">
                    <c:v>431</c:v>
                  </c:pt>
                  <c:pt idx="145">
                    <c:v>776</c:v>
                  </c:pt>
                  <c:pt idx="146">
                    <c:v>387</c:v>
                  </c:pt>
                  <c:pt idx="147">
                    <c:v>705</c:v>
                  </c:pt>
                  <c:pt idx="148">
                    <c:v>635</c:v>
                  </c:pt>
                  <c:pt idx="149">
                    <c:v>399</c:v>
                  </c:pt>
                  <c:pt idx="150">
                    <c:v>1078</c:v>
                  </c:pt>
                  <c:pt idx="151">
                    <c:v>656</c:v>
                  </c:pt>
                  <c:pt idx="152">
                    <c:v>312</c:v>
                  </c:pt>
                  <c:pt idx="153">
                    <c:v>667</c:v>
                  </c:pt>
                  <c:pt idx="154">
                    <c:v>418</c:v>
                  </c:pt>
                  <c:pt idx="155">
                    <c:v>296</c:v>
                  </c:pt>
                  <c:pt idx="156">
                    <c:v>1215</c:v>
                  </c:pt>
                  <c:pt idx="157">
                    <c:v>221</c:v>
                  </c:pt>
                  <c:pt idx="158">
                    <c:v>186</c:v>
                  </c:pt>
                  <c:pt idx="159">
                    <c:v>427</c:v>
                  </c:pt>
                  <c:pt idx="160">
                    <c:v>59</c:v>
                  </c:pt>
                  <c:pt idx="161">
                    <c:v>173</c:v>
                  </c:pt>
                  <c:pt idx="162">
                    <c:v>201</c:v>
                  </c:pt>
                  <c:pt idx="163">
                    <c:v>770</c:v>
                  </c:pt>
                  <c:pt idx="164">
                    <c:v>414</c:v>
                  </c:pt>
                  <c:pt idx="165">
                    <c:v>365</c:v>
                  </c:pt>
                  <c:pt idx="166">
                    <c:v>432</c:v>
                  </c:pt>
                  <c:pt idx="167">
                    <c:v>1087</c:v>
                  </c:pt>
                  <c:pt idx="168">
                    <c:v>408</c:v>
                  </c:pt>
                  <c:pt idx="169">
                    <c:v>335</c:v>
                  </c:pt>
                  <c:pt idx="170">
                    <c:v>836</c:v>
                  </c:pt>
                  <c:pt idx="171">
                    <c:v>792</c:v>
                  </c:pt>
                  <c:pt idx="172">
                    <c:v>354</c:v>
                  </c:pt>
                  <c:pt idx="173">
                    <c:v>204</c:v>
                  </c:pt>
                  <c:pt idx="174">
                    <c:v>225</c:v>
                  </c:pt>
                  <c:pt idx="175">
                    <c:v>91</c:v>
                  </c:pt>
                  <c:pt idx="176">
                    <c:v>238</c:v>
                  </c:pt>
                  <c:pt idx="177">
                    <c:v>177</c:v>
                  </c:pt>
                  <c:pt idx="178">
                    <c:v>204</c:v>
                  </c:pt>
                  <c:pt idx="179">
                    <c:v>313</c:v>
                  </c:pt>
                  <c:pt idx="180">
                    <c:v>322</c:v>
                  </c:pt>
                  <c:pt idx="181">
                    <c:v>200</c:v>
                  </c:pt>
                  <c:pt idx="182">
                    <c:v>314</c:v>
                  </c:pt>
                  <c:pt idx="183">
                    <c:v>312</c:v>
                  </c:pt>
                  <c:pt idx="184">
                    <c:v>353</c:v>
                  </c:pt>
                  <c:pt idx="185">
                    <c:v>78</c:v>
                  </c:pt>
                  <c:pt idx="186">
                    <c:v>77</c:v>
                  </c:pt>
                  <c:pt idx="187">
                    <c:v>160</c:v>
                  </c:pt>
                  <c:pt idx="188">
                    <c:v>92</c:v>
                  </c:pt>
                  <c:pt idx="189">
                    <c:v>364</c:v>
                  </c:pt>
                  <c:pt idx="190">
                    <c:v>296</c:v>
                  </c:pt>
                  <c:pt idx="191">
                    <c:v>56</c:v>
                  </c:pt>
                  <c:pt idx="192">
                    <c:v>304</c:v>
                  </c:pt>
                  <c:pt idx="193">
                    <c:v>20</c:v>
                  </c:pt>
                  <c:pt idx="194">
                    <c:v>220</c:v>
                  </c:pt>
                  <c:pt idx="195">
                    <c:v>87</c:v>
                  </c:pt>
                  <c:pt idx="196">
                    <c:v>30</c:v>
                  </c:pt>
                  <c:pt idx="197">
                    <c:v>45</c:v>
                  </c:pt>
                  <c:pt idx="198">
                    <c:v>44</c:v>
                  </c:pt>
                  <c:pt idx="199">
                    <c:v>5</c:v>
                  </c:pt>
                </c:numCache>
              </c:numRef>
            </c:minus>
            <c:noEndCap val="1"/>
            <c:spPr>
              <a:ln w="25400">
                <a:solidFill>
                  <a:srgbClr val="000000"/>
                </a:solidFill>
              </a:ln>
            </c:spPr>
          </c:errBars>
          <c:errBars>
            <c:errDir val="x"/>
            <c:errBarType val="minus"/>
            <c:errValType val="cust"/>
            <c:minus>
              <c:numLit>
                <c:ptCount val="200"/>
                <c:pt idx="0">
                  <c:v>-0.05408282490123195</c:v>
                </c:pt>
                <c:pt idx="1">
                  <c:v>-0.16508761808109096</c:v>
                </c:pt>
                <c:pt idx="2">
                  <c:v>-0.925382860866732</c:v>
                </c:pt>
                <c:pt idx="3">
                  <c:v>-0.10543003871923767</c:v>
                </c:pt>
                <c:pt idx="4">
                  <c:v>-0.05614696506989991</c:v>
                </c:pt>
                <c:pt idx="5">
                  <c:v>0</c:v>
                </c:pt>
                <c:pt idx="6">
                  <c:v>-0.0020920443736558436</c:v>
                </c:pt>
                <c:pt idx="7">
                  <c:v>-0.020721247419094757</c:v>
                </c:pt>
                <c:pt idx="8">
                  <c:v>0</c:v>
                </c:pt>
                <c:pt idx="9">
                  <c:v>-0.046457089444763455</c:v>
                </c:pt>
                <c:pt idx="10">
                  <c:v>-0.03947557854943495</c:v>
                </c:pt>
                <c:pt idx="11">
                  <c:v>-0.001738157066825119</c:v>
                </c:pt>
                <c:pt idx="12">
                  <c:v>0</c:v>
                </c:pt>
                <c:pt idx="13">
                  <c:v>0</c:v>
                </c:pt>
                <c:pt idx="14">
                  <c:v>-0.021939447125932432</c:v>
                </c:pt>
                <c:pt idx="15">
                  <c:v>0</c:v>
                </c:pt>
                <c:pt idx="16">
                  <c:v>0</c:v>
                </c:pt>
                <c:pt idx="17">
                  <c:v>0</c:v>
                </c:pt>
                <c:pt idx="18">
                  <c:v>-0.05122811398895721</c:v>
                </c:pt>
                <c:pt idx="19">
                  <c:v>0</c:v>
                </c:pt>
                <c:pt idx="20">
                  <c:v>0</c:v>
                </c:pt>
                <c:pt idx="21">
                  <c:v>0</c:v>
                </c:pt>
                <c:pt idx="22">
                  <c:v>0</c:v>
                </c:pt>
                <c:pt idx="23">
                  <c:v>0</c:v>
                </c:pt>
                <c:pt idx="24">
                  <c:v>-0.08242412401472632</c:v>
                </c:pt>
                <c:pt idx="25">
                  <c:v>0</c:v>
                </c:pt>
                <c:pt idx="26">
                  <c:v>-0.02102315040816971</c:v>
                </c:pt>
                <c:pt idx="27">
                  <c:v>0</c:v>
                </c:pt>
                <c:pt idx="28">
                  <c:v>0</c:v>
                </c:pt>
                <c:pt idx="29">
                  <c:v>-0.38426534533319856</c:v>
                </c:pt>
                <c:pt idx="30">
                  <c:v>0.0032641123899175284</c:v>
                </c:pt>
                <c:pt idx="31">
                  <c:v>-0.2002294521289265</c:v>
                </c:pt>
                <c:pt idx="32">
                  <c:v>-0.05769202137954643</c:v>
                </c:pt>
                <c:pt idx="33">
                  <c:v>-0.07905604719764003</c:v>
                </c:pt>
                <c:pt idx="34">
                  <c:v>-0.019409498361514732</c:v>
                </c:pt>
                <c:pt idx="35">
                  <c:v>-0.10906577699607589</c:v>
                </c:pt>
                <c:pt idx="36">
                  <c:v>-0.02551990424931927</c:v>
                </c:pt>
                <c:pt idx="37">
                  <c:v>0</c:v>
                </c:pt>
                <c:pt idx="38">
                  <c:v>0</c:v>
                </c:pt>
                <c:pt idx="39">
                  <c:v>0</c:v>
                </c:pt>
                <c:pt idx="40">
                  <c:v>-0.023041171281484196</c:v>
                </c:pt>
                <c:pt idx="41">
                  <c:v>0</c:v>
                </c:pt>
                <c:pt idx="42">
                  <c:v>0</c:v>
                </c:pt>
                <c:pt idx="43">
                  <c:v>-0.13897386637439596</c:v>
                </c:pt>
                <c:pt idx="44">
                  <c:v>-0.07111845625537616</c:v>
                </c:pt>
                <c:pt idx="45">
                  <c:v>0</c:v>
                </c:pt>
                <c:pt idx="46">
                  <c:v>0</c:v>
                </c:pt>
                <c:pt idx="47">
                  <c:v>0</c:v>
                </c:pt>
                <c:pt idx="48">
                  <c:v>-0.052480898762536476</c:v>
                </c:pt>
                <c:pt idx="49">
                  <c:v>0</c:v>
                </c:pt>
                <c:pt idx="50">
                  <c:v>0</c:v>
                </c:pt>
                <c:pt idx="51">
                  <c:v>-0.03395564775028381</c:v>
                </c:pt>
                <c:pt idx="52">
                  <c:v>0</c:v>
                </c:pt>
                <c:pt idx="53">
                  <c:v>0</c:v>
                </c:pt>
                <c:pt idx="54">
                  <c:v>0</c:v>
                </c:pt>
                <c:pt idx="55">
                  <c:v>-0.017121919481320025</c:v>
                </c:pt>
                <c:pt idx="56">
                  <c:v>0</c:v>
                </c:pt>
                <c:pt idx="57">
                  <c:v>0</c:v>
                </c:pt>
                <c:pt idx="58">
                  <c:v>0</c:v>
                </c:pt>
                <c:pt idx="59">
                  <c:v>0.0015036689522434088</c:v>
                </c:pt>
                <c:pt idx="60">
                  <c:v>-0.026496324738956023</c:v>
                </c:pt>
                <c:pt idx="61">
                  <c:v>0</c:v>
                </c:pt>
                <c:pt idx="62">
                  <c:v>0</c:v>
                </c:pt>
                <c:pt idx="63">
                  <c:v>0</c:v>
                </c:pt>
                <c:pt idx="64">
                  <c:v>0</c:v>
                </c:pt>
                <c:pt idx="65">
                  <c:v>-0.0961786835061802</c:v>
                </c:pt>
                <c:pt idx="66">
                  <c:v>-0.05807721282477618</c:v>
                </c:pt>
                <c:pt idx="67">
                  <c:v>0</c:v>
                </c:pt>
                <c:pt idx="68">
                  <c:v>0</c:v>
                </c:pt>
                <c:pt idx="69">
                  <c:v>-0.012459009857568537</c:v>
                </c:pt>
                <c:pt idx="70">
                  <c:v>-0.06918007771887602</c:v>
                </c:pt>
                <c:pt idx="71">
                  <c:v>0</c:v>
                </c:pt>
                <c:pt idx="72">
                  <c:v>0</c:v>
                </c:pt>
                <c:pt idx="73">
                  <c:v>0</c:v>
                </c:pt>
                <c:pt idx="74">
                  <c:v>0</c:v>
                </c:pt>
                <c:pt idx="75">
                  <c:v>0</c:v>
                </c:pt>
                <c:pt idx="76">
                  <c:v>0</c:v>
                </c:pt>
                <c:pt idx="77">
                  <c:v>-0.37548919012804793</c:v>
                </c:pt>
                <c:pt idx="78">
                  <c:v>0</c:v>
                </c:pt>
                <c:pt idx="79">
                  <c:v>-0.0788769017153006</c:v>
                </c:pt>
                <c:pt idx="80">
                  <c:v>-0.1293253173012694</c:v>
                </c:pt>
                <c:pt idx="81">
                  <c:v>-0.28595939376608526</c:v>
                </c:pt>
                <c:pt idx="82">
                  <c:v>0</c:v>
                </c:pt>
                <c:pt idx="83">
                  <c:v>0</c:v>
                </c:pt>
                <c:pt idx="84">
                  <c:v>0</c:v>
                </c:pt>
                <c:pt idx="85">
                  <c:v>0</c:v>
                </c:pt>
                <c:pt idx="86">
                  <c:v>0</c:v>
                </c:pt>
                <c:pt idx="87">
                  <c:v>-0.03183185987190851</c:v>
                </c:pt>
                <c:pt idx="88">
                  <c:v>0</c:v>
                </c:pt>
                <c:pt idx="89">
                  <c:v>0</c:v>
                </c:pt>
                <c:pt idx="90">
                  <c:v>0</c:v>
                </c:pt>
                <c:pt idx="91">
                  <c:v>0</c:v>
                </c:pt>
                <c:pt idx="92">
                  <c:v>0</c:v>
                </c:pt>
                <c:pt idx="93">
                  <c:v>0</c:v>
                </c:pt>
                <c:pt idx="94">
                  <c:v>-0.01703489291184923</c:v>
                </c:pt>
                <c:pt idx="95">
                  <c:v>0</c:v>
                </c:pt>
                <c:pt idx="96">
                  <c:v>0</c:v>
                </c:pt>
                <c:pt idx="97">
                  <c:v>0</c:v>
                </c:pt>
                <c:pt idx="98">
                  <c:v>0</c:v>
                </c:pt>
                <c:pt idx="99">
                  <c:v>0</c:v>
                </c:pt>
                <c:pt idx="100">
                  <c:v>-0.06731157566782686</c:v>
                </c:pt>
                <c:pt idx="101">
                  <c:v>0</c:v>
                </c:pt>
                <c:pt idx="102">
                  <c:v>0</c:v>
                </c:pt>
                <c:pt idx="103">
                  <c:v>0</c:v>
                </c:pt>
                <c:pt idx="104">
                  <c:v>-0.1416595836874821</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-0.02094094653078349</c:v>
                </c:pt>
                <c:pt idx="128">
                  <c:v>0</c:v>
                </c:pt>
                <c:pt idx="129">
                  <c:v>0</c:v>
                </c:pt>
                <c:pt idx="130">
                  <c:v>0</c:v>
                </c:pt>
                <c:pt idx="131">
                  <c:v>0</c:v>
                </c:pt>
                <c:pt idx="132">
                  <c:v>0</c:v>
                </c:pt>
                <c:pt idx="133">
                  <c:v>0</c:v>
                </c:pt>
                <c:pt idx="134">
                  <c:v>0</c:v>
                </c:pt>
                <c:pt idx="135">
                  <c:v>-0.04209197095654016</c:v>
                </c:pt>
                <c:pt idx="136">
                  <c:v>0</c:v>
                </c:pt>
                <c:pt idx="137">
                  <c:v>0</c:v>
                </c:pt>
                <c:pt idx="138">
                  <c:v>-0.1278354081521389</c:v>
                </c:pt>
                <c:pt idx="139">
                  <c:v>-0.05425935973955465</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-0.009045251130091136</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1418</c:v>
                  </c:pt>
                </c:numCache>
              </c:numRef>
            </c:plus>
            <c:minus>
              <c:numRef>
                <c:f>Graph!$J$47</c:f>
                <c:numCache>
                  <c:ptCount val="1"/>
                  <c:pt idx="0">
                    <c:v>1418</c:v>
                  </c:pt>
                </c:numCache>
              </c:numRef>
            </c:minus>
            <c:noEndCap val="1"/>
            <c:spPr>
              <a:ln w="38100">
                <a:solidFill>
                  <a:srgbClr val="00FF00"/>
                </a:solidFill>
              </a:ln>
            </c:spPr>
          </c:errBars>
          <c:errBars>
            <c:errDir val="x"/>
            <c:errBarType val="minus"/>
            <c:errValType val="cust"/>
            <c:minus>
              <c:numLit>
                <c:ptCount val="1"/>
                <c:pt idx="0">
                  <c:v>0.7052186177715092</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1172</c:v>
                  </c:pt>
                </c:numCache>
              </c:numRef>
            </c:plus>
            <c:minus>
              <c:numRef>
                <c:f>Graph!$J$48</c:f>
                <c:numCache>
                  <c:ptCount val="1"/>
                  <c:pt idx="0">
                    <c:v>1172</c:v>
                  </c:pt>
                </c:numCache>
              </c:numRef>
            </c:minus>
            <c:noEndCap val="1"/>
            <c:spPr>
              <a:ln w="38100">
                <a:solidFill>
                  <a:srgbClr val="FFCC00"/>
                </a:solidFill>
              </a:ln>
            </c:spPr>
          </c:errBars>
          <c:errBars>
            <c:errDir val="x"/>
            <c:errBarType val="minus"/>
            <c:errValType val="cust"/>
            <c:minus>
              <c:numLit>
                <c:ptCount val="1"/>
                <c:pt idx="0">
                  <c:v>0.8532423208191127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1705</c:v>
                  </c:pt>
                </c:numCache>
              </c:numRef>
            </c:plus>
            <c:minus>
              <c:numRef>
                <c:f>Graph!$J$49</c:f>
                <c:numCache>
                  <c:ptCount val="1"/>
                  <c:pt idx="0">
                    <c:v>1705</c:v>
                  </c:pt>
                </c:numCache>
              </c:numRef>
            </c:minus>
            <c:noEndCap val="1"/>
            <c:spPr>
              <a:ln w="38100">
                <a:solidFill>
                  <a:srgbClr val="000080"/>
                </a:solidFill>
              </a:ln>
            </c:spPr>
          </c:errBars>
          <c:errBars>
            <c:errDir val="x"/>
            <c:errBarType val="minus"/>
            <c:errValType val="cust"/>
            <c:minus>
              <c:numLit>
                <c:ptCount val="1"/>
                <c:pt idx="0">
                  <c:v>3.5190615835777126</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1748.5</c:v>
                  </c:pt>
                </c:numCache>
              </c:numRef>
            </c:plus>
            <c:minus>
              <c:numRef>
                <c:f>Graph!$J$50</c:f>
                <c:numCache>
                  <c:ptCount val="1"/>
                  <c:pt idx="0">
                    <c:v>1748.5</c:v>
                  </c:pt>
                </c:numCache>
              </c:numRef>
            </c:minus>
            <c:noEndCap val="1"/>
            <c:spPr>
              <a:ln w="38100">
                <a:solidFill>
                  <a:srgbClr val="FFFF00"/>
                </a:solidFill>
              </a:ln>
            </c:spPr>
          </c:errBars>
          <c:errBars>
            <c:errDir val="x"/>
            <c:errBarType val="minus"/>
            <c:errValType val="cust"/>
            <c:minus>
              <c:numLit>
                <c:ptCount val="1"/>
                <c:pt idx="0">
                  <c:v>0.28595939376608526</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1885.5</c:v>
                  </c:pt>
                </c:numCache>
              </c:numRef>
            </c:plus>
            <c:minus>
              <c:numRef>
                <c:f>Graph!$J$51</c:f>
                <c:numCache>
                  <c:ptCount val="1"/>
                  <c:pt idx="0">
                    <c:v>1885.5</c:v>
                  </c:pt>
                </c:numCache>
              </c:numRef>
            </c:minus>
            <c:noEndCap val="1"/>
            <c:spPr>
              <a:ln w="38100">
                <a:solidFill>
                  <a:srgbClr val="33CCCC"/>
                </a:solidFill>
              </a:ln>
            </c:spPr>
          </c:errBars>
          <c:errBars>
            <c:errDir val="x"/>
            <c:errBarType val="minus"/>
            <c:errValType val="cust"/>
            <c:minus>
              <c:numLit>
                <c:ptCount val="1"/>
                <c:pt idx="0">
                  <c:v>0.5303632988597189</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599.5</c:v>
                  </c:pt>
                </c:numCache>
              </c:numRef>
            </c:plus>
            <c:minus>
              <c:numRef>
                <c:f>Graph!$J$53</c:f>
                <c:numCache>
                  <c:ptCount val="1"/>
                  <c:pt idx="0">
                    <c:v>599.5</c:v>
                  </c:pt>
                </c:numCache>
              </c:numRef>
            </c:minus>
            <c:noEndCap val="1"/>
            <c:spPr>
              <a:ln w="38100">
                <a:solidFill>
                  <a:srgbClr val="99CC00"/>
                </a:solidFill>
              </a:ln>
            </c:spPr>
          </c:errBars>
          <c:errBars>
            <c:errDir val="x"/>
            <c:errBarType val="minus"/>
            <c:errValType val="cust"/>
            <c:minus>
              <c:numLit>
                <c:ptCount val="1"/>
                <c:pt idx="0">
                  <c:v>0.8340283569641368</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391</c:v>
                  </c:pt>
                </c:numCache>
              </c:numRef>
            </c:plus>
            <c:minus>
              <c:numRef>
                <c:f>Graph!$J$62</c:f>
                <c:numCache>
                  <c:ptCount val="1"/>
                  <c:pt idx="0">
                    <c:v>391</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759</c:v>
                  </c:pt>
                </c:numCache>
              </c:numRef>
            </c:plus>
            <c:minus>
              <c:numRef>
                <c:f>Graph!$J$56</c:f>
                <c:numCache>
                  <c:ptCount val="1"/>
                  <c:pt idx="0">
                    <c:v>759</c:v>
                  </c:pt>
                </c:numCache>
              </c:numRef>
            </c:minus>
            <c:noEndCap val="1"/>
            <c:spPr>
              <a:ln w="38100">
                <a:solidFill>
                  <a:srgbClr val="FF6600"/>
                </a:solidFill>
              </a:ln>
            </c:spPr>
          </c:errBars>
          <c:errBars>
            <c:errDir val="x"/>
            <c:errBarType val="minus"/>
            <c:errValType val="cust"/>
            <c:minus>
              <c:numLit>
                <c:ptCount val="1"/>
                <c:pt idx="0">
                  <c:v>0.6587615283267457</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993366"/>
                </a:solidFill>
              </a:ln>
            </c:spPr>
          </c:errBars>
          <c:errBars>
            <c:errDir val="x"/>
            <c:errBarType val="minus"/>
            <c:errValType val="cust"/>
            <c:minus>
              <c:numLit>
                <c:ptCount val="1"/>
                <c:pt idx="0">
                  <c:v>1.3175230566534915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379.5</c:v>
                  </c:pt>
                </c:numCache>
              </c:numRef>
            </c:plus>
            <c:minus>
              <c:numRef>
                <c:f>Graph!$J$58</c:f>
                <c:numCache>
                  <c:ptCount val="1"/>
                  <c:pt idx="0">
                    <c:v>379.5</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616.5</c:v>
                  </c:pt>
                </c:numCache>
              </c:numRef>
            </c:plus>
            <c:minus>
              <c:numRef>
                <c:f>Graph!$J$63</c:f>
                <c:numCache>
                  <c:ptCount val="1"/>
                  <c:pt idx="0">
                    <c:v>616.5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979.5</c:v>
                  </c:pt>
                </c:numCache>
              </c:numRef>
            </c:plus>
            <c:minus>
              <c:numRef>
                <c:f>Graph!$J$69</c:f>
                <c:numCache>
                  <c:ptCount val="1"/>
                  <c:pt idx="0">
                    <c:v>979.5</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54348071"/>
        <c:axId val="19370592"/>
      </c:scatterChart>
      <c:valAx>
        <c:axId val="54348071"/>
        <c:scaling>
          <c:orientation val="minMax"/>
          <c:max val="10"/>
          <c:min val="0"/>
        </c:scaling>
        <c:axPos val="t"/>
        <c:title>
          <c:tx>
            <c:rich>
              <a:bodyPr vert="horz" rot="0"/>
              <a:lstStyle/>
              <a:p>
                <a:pPr algn="l">
                  <a:defRPr/>
                </a:pPr>
                <a:r>
                  <a:rPr lang="en-US" cap="none" sz="1000" b="0" i="0" u="none" baseline="0"/>
                  <a:t>number extinct in the wild but alive in captivity (per 1000 species)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9370592"/>
        <c:crossesAt val="170000"/>
        <c:crossBetween val="midCat"/>
        <c:dispUnits/>
        <c:majorUnit val="1"/>
        <c:minorUnit val="1"/>
      </c:valAx>
      <c:valAx>
        <c:axId val="19370592"/>
        <c:scaling>
          <c:orientation val="maxMin"/>
          <c:max val="166945"/>
          <c:min val="0"/>
        </c:scaling>
        <c:axPos val="l"/>
        <c:title>
          <c:tx>
            <c:rich>
              <a:bodyPr vert="horz" rot="-5400000" anchor="ctr"/>
              <a:lstStyle/>
              <a:p>
                <a:pPr algn="ctr">
                  <a:defRPr/>
                </a:pPr>
                <a:r>
                  <a:rPr lang="en-US" cap="none" sz="1000" b="0" i="0" u="none" baseline="0"/>
                  <a:t>cumulative species (plants and animals)</a:t>
                </a:r>
              </a:p>
            </c:rich>
          </c:tx>
          <c:layout/>
          <c:overlay val="0"/>
          <c:spPr>
            <a:noFill/>
            <a:ln>
              <a:noFill/>
            </a:ln>
          </c:spPr>
        </c:title>
        <c:delete val="0"/>
        <c:numFmt formatCode="General" sourceLinked="1"/>
        <c:majorTickMark val="out"/>
        <c:minorTickMark val="none"/>
        <c:tickLblPos val="nextTo"/>
        <c:spPr>
          <a:ln w="3175">
            <a:solidFill/>
            <a:prstDash val="sysDot"/>
          </a:ln>
        </c:spPr>
        <c:crossAx val="54348071"/>
        <c:crossesAt val="0"/>
        <c:crossBetween val="midCat"/>
        <c:dispUnits/>
        <c:majorUnit val="10000"/>
        <c:minorUnit val="333.89"/>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0.421875" style="0" customWidth="1"/>
    <col min="6" max="6" width="32.7109375" style="43" customWidth="1"/>
    <col min="7" max="7" width="14.140625" style="4" customWidth="1"/>
    <col min="8" max="8" width="19.7109375" style="0" customWidth="1"/>
    <col min="9" max="16384" width="8.8515625" style="0" customWidth="1"/>
  </cols>
  <sheetData>
    <row r="1" spans="1:8" ht="44.25" customHeight="1">
      <c r="A1" s="65" t="s">
        <v>143</v>
      </c>
      <c r="B1" s="66" t="s">
        <v>144</v>
      </c>
      <c r="C1" s="67" t="s">
        <v>145</v>
      </c>
      <c r="D1" s="68" t="s">
        <v>146</v>
      </c>
      <c r="E1" s="69" t="s">
        <v>31</v>
      </c>
      <c r="F1" s="69" t="s">
        <v>32</v>
      </c>
      <c r="G1" s="69" t="s">
        <v>103</v>
      </c>
      <c r="H1" s="69" t="s">
        <v>33</v>
      </c>
    </row>
    <row r="2" spans="2:7" ht="12.75" customHeight="1">
      <c r="B2" s="1"/>
      <c r="D2" s="2"/>
      <c r="E2" s="2"/>
      <c r="F2" s="44"/>
      <c r="G2" s="16"/>
    </row>
    <row r="3" spans="3:7" ht="12.75" customHeight="1">
      <c r="C3"/>
      <c r="G3"/>
    </row>
    <row r="4" spans="1:8" ht="12.75" customHeight="1">
      <c r="A4" s="39">
        <v>0</v>
      </c>
      <c r="B4" s="38" t="s">
        <v>148</v>
      </c>
      <c r="C4" s="39"/>
      <c r="D4" s="41" t="s">
        <v>157</v>
      </c>
      <c r="E4" s="38">
        <v>83</v>
      </c>
      <c r="F4" s="38">
        <v>0.49716972655665037</v>
      </c>
      <c r="G4" s="38">
        <v>166945</v>
      </c>
      <c r="H4" s="38">
        <v>83</v>
      </c>
    </row>
    <row r="5" spans="1:8" ht="12.75" customHeight="1">
      <c r="A5" s="5"/>
      <c r="D5" s="1"/>
      <c r="E5" s="3"/>
      <c r="F5" s="3"/>
      <c r="G5" s="3"/>
      <c r="H5" s="3"/>
    </row>
    <row r="6" spans="1:8" ht="12.75" customHeight="1">
      <c r="A6" s="5"/>
      <c r="D6" s="1"/>
      <c r="E6" s="3"/>
      <c r="F6" s="3"/>
      <c r="G6" s="3"/>
      <c r="H6" s="3"/>
    </row>
    <row r="7" spans="1:8" ht="12.75" customHeight="1">
      <c r="A7" s="57" t="s">
        <v>158</v>
      </c>
      <c r="B7" s="58" t="s">
        <v>255</v>
      </c>
      <c r="C7" s="57">
        <v>1</v>
      </c>
      <c r="D7" s="57" t="s">
        <v>78</v>
      </c>
      <c r="E7" s="59">
        <v>0</v>
      </c>
      <c r="F7" s="59">
        <v>0</v>
      </c>
      <c r="G7" s="59">
        <v>10319</v>
      </c>
      <c r="H7" s="59">
        <v>0</v>
      </c>
    </row>
    <row r="8" spans="1:8" ht="12.75" customHeight="1">
      <c r="A8" s="13" t="s">
        <v>159</v>
      </c>
      <c r="B8" s="28" t="s">
        <v>124</v>
      </c>
      <c r="C8" s="13">
        <v>2</v>
      </c>
      <c r="D8" s="13" t="s">
        <v>79</v>
      </c>
      <c r="E8" s="18">
        <v>16</v>
      </c>
      <c r="F8" s="18">
        <v>0.8563018464008563</v>
      </c>
      <c r="G8" s="18">
        <v>18685</v>
      </c>
      <c r="H8" s="18">
        <v>16</v>
      </c>
    </row>
    <row r="9" spans="1:8" ht="12.75" customHeight="1">
      <c r="A9" s="14" t="s">
        <v>160</v>
      </c>
      <c r="B9" s="29" t="s">
        <v>534</v>
      </c>
      <c r="C9" s="14">
        <v>3</v>
      </c>
      <c r="D9" s="14" t="s">
        <v>80</v>
      </c>
      <c r="E9" s="19">
        <v>14</v>
      </c>
      <c r="F9" s="19">
        <v>0.6875214850464078</v>
      </c>
      <c r="G9" s="19">
        <v>20363</v>
      </c>
      <c r="H9" s="19">
        <v>14</v>
      </c>
    </row>
    <row r="10" spans="1:8" ht="12.75" customHeight="1">
      <c r="A10" s="15" t="s">
        <v>161</v>
      </c>
      <c r="B10" s="30" t="s">
        <v>74</v>
      </c>
      <c r="C10" s="15">
        <v>4</v>
      </c>
      <c r="D10" s="15" t="s">
        <v>156</v>
      </c>
      <c r="E10" s="20">
        <v>3</v>
      </c>
      <c r="F10" s="20">
        <v>0.419639110365086</v>
      </c>
      <c r="G10" s="20">
        <v>7149</v>
      </c>
      <c r="H10" s="20">
        <v>3</v>
      </c>
    </row>
    <row r="11" spans="1:8" ht="12.75" customHeight="1">
      <c r="A11" s="7" t="s">
        <v>162</v>
      </c>
      <c r="B11" s="31" t="s">
        <v>75</v>
      </c>
      <c r="C11" s="7">
        <v>5</v>
      </c>
      <c r="D11" s="7" t="s">
        <v>81</v>
      </c>
      <c r="E11" s="21">
        <v>3</v>
      </c>
      <c r="F11" s="21">
        <v>0.13869625520110956</v>
      </c>
      <c r="G11" s="21">
        <v>21630</v>
      </c>
      <c r="H11" s="21">
        <v>3</v>
      </c>
    </row>
    <row r="12" spans="1:8" ht="12.75" customHeight="1">
      <c r="A12" s="9" t="s">
        <v>168</v>
      </c>
      <c r="B12" s="32" t="s">
        <v>76</v>
      </c>
      <c r="C12" s="9">
        <v>6</v>
      </c>
      <c r="D12" s="9" t="s">
        <v>82</v>
      </c>
      <c r="E12" s="22">
        <v>5</v>
      </c>
      <c r="F12" s="22">
        <v>0.42815550607980823</v>
      </c>
      <c r="G12" s="22">
        <v>11678</v>
      </c>
      <c r="H12" s="22">
        <v>5</v>
      </c>
    </row>
    <row r="13" spans="1:8" ht="12.75" customHeight="1">
      <c r="A13" s="10" t="s">
        <v>163</v>
      </c>
      <c r="B13" s="33" t="s">
        <v>77</v>
      </c>
      <c r="C13" s="10">
        <v>7</v>
      </c>
      <c r="D13" s="10" t="s">
        <v>83</v>
      </c>
      <c r="E13" s="23">
        <v>4</v>
      </c>
      <c r="F13" s="23">
        <v>0.7137758743754461</v>
      </c>
      <c r="G13" s="23">
        <v>5604</v>
      </c>
      <c r="H13" s="23">
        <v>4</v>
      </c>
    </row>
    <row r="14" spans="1:8" ht="12.75" customHeight="1">
      <c r="A14" s="12" t="s">
        <v>164</v>
      </c>
      <c r="B14" s="34" t="s">
        <v>487</v>
      </c>
      <c r="C14" s="12">
        <v>8</v>
      </c>
      <c r="D14" s="12" t="s">
        <v>155</v>
      </c>
      <c r="E14" s="24">
        <v>11</v>
      </c>
      <c r="F14" s="24">
        <v>0.2775955180941806</v>
      </c>
      <c r="G14" s="24">
        <v>39626</v>
      </c>
      <c r="H14" s="24">
        <v>11</v>
      </c>
    </row>
    <row r="15" spans="1:8" ht="12.75" customHeight="1">
      <c r="A15" s="11" t="s">
        <v>165</v>
      </c>
      <c r="B15" s="35" t="s">
        <v>531</v>
      </c>
      <c r="C15" s="11">
        <v>9</v>
      </c>
      <c r="D15" s="11" t="s">
        <v>154</v>
      </c>
      <c r="E15" s="25">
        <v>5</v>
      </c>
      <c r="F15" s="25">
        <v>0.4849190185239065</v>
      </c>
      <c r="G15" s="25">
        <v>10311</v>
      </c>
      <c r="H15" s="25">
        <v>5</v>
      </c>
    </row>
    <row r="16" spans="1:8" ht="12.75" customHeight="1">
      <c r="A16" s="60" t="s">
        <v>167</v>
      </c>
      <c r="B16" s="61" t="s">
        <v>427</v>
      </c>
      <c r="C16" s="60">
        <v>10</v>
      </c>
      <c r="D16" s="60" t="s">
        <v>153</v>
      </c>
      <c r="E16" s="62">
        <v>21</v>
      </c>
      <c r="F16" s="62">
        <v>2.690238278247502</v>
      </c>
      <c r="G16" s="62">
        <v>7806</v>
      </c>
      <c r="H16" s="62">
        <v>21</v>
      </c>
    </row>
    <row r="17" spans="1:8" ht="12.75" customHeight="1">
      <c r="A17" s="6" t="s">
        <v>166</v>
      </c>
      <c r="B17" s="36" t="s">
        <v>420</v>
      </c>
      <c r="C17" s="6">
        <v>11</v>
      </c>
      <c r="D17" s="6" t="s">
        <v>151</v>
      </c>
      <c r="E17" s="26">
        <v>1</v>
      </c>
      <c r="F17" s="26">
        <v>0.07881462799495587</v>
      </c>
      <c r="G17" s="26">
        <v>12688</v>
      </c>
      <c r="H17" s="26">
        <v>1</v>
      </c>
    </row>
    <row r="18" spans="1:8" ht="12.75" customHeight="1">
      <c r="A18" s="8" t="s">
        <v>167</v>
      </c>
      <c r="B18" s="37" t="s">
        <v>436</v>
      </c>
      <c r="C18" s="8">
        <v>12</v>
      </c>
      <c r="D18" s="8" t="s">
        <v>152</v>
      </c>
      <c r="E18" s="27">
        <v>0</v>
      </c>
      <c r="F18" s="27">
        <v>0</v>
      </c>
      <c r="G18" s="27">
        <v>1086</v>
      </c>
      <c r="H18" s="27">
        <v>0</v>
      </c>
    </row>
    <row r="19" spans="2:8" ht="12.75" customHeight="1">
      <c r="B19" s="1"/>
      <c r="D19" s="2"/>
      <c r="E19" s="2"/>
      <c r="F19" s="2"/>
      <c r="G19" s="2"/>
      <c r="H19" s="2"/>
    </row>
    <row r="20" spans="2:8" ht="12.75" customHeight="1">
      <c r="B20" s="1"/>
      <c r="D20" s="2"/>
      <c r="E20" s="2"/>
      <c r="F20" s="2"/>
      <c r="G20" s="2"/>
      <c r="H20" s="2"/>
    </row>
    <row r="21" spans="1:8" ht="12.75">
      <c r="A21" s="57">
        <v>166</v>
      </c>
      <c r="B21" s="57" t="s">
        <v>365</v>
      </c>
      <c r="C21" s="57">
        <v>1</v>
      </c>
      <c r="D21" s="57" t="s">
        <v>366</v>
      </c>
      <c r="E21" s="63">
        <v>0</v>
      </c>
      <c r="F21" s="59">
        <v>0</v>
      </c>
      <c r="G21" s="59">
        <v>1412</v>
      </c>
      <c r="H21" s="59">
        <v>0</v>
      </c>
    </row>
    <row r="22" spans="1:8" ht="12.75">
      <c r="A22" s="57">
        <v>173</v>
      </c>
      <c r="B22" s="57" t="s">
        <v>378</v>
      </c>
      <c r="C22" s="57">
        <v>1</v>
      </c>
      <c r="D22" s="57" t="s">
        <v>379</v>
      </c>
      <c r="E22" s="63">
        <v>0</v>
      </c>
      <c r="F22" s="59">
        <v>0</v>
      </c>
      <c r="G22" s="59">
        <v>824</v>
      </c>
      <c r="H22" s="59">
        <v>0</v>
      </c>
    </row>
    <row r="23" spans="1:8" ht="12.75">
      <c r="A23" s="57">
        <v>169</v>
      </c>
      <c r="B23" s="57" t="s">
        <v>370</v>
      </c>
      <c r="C23" s="57">
        <v>1</v>
      </c>
      <c r="D23" s="57" t="s">
        <v>371</v>
      </c>
      <c r="E23" s="63">
        <v>0</v>
      </c>
      <c r="F23" s="59">
        <v>0</v>
      </c>
      <c r="G23" s="59">
        <v>1015</v>
      </c>
      <c r="H23" s="59">
        <v>0</v>
      </c>
    </row>
    <row r="24" spans="1:8" ht="12.75">
      <c r="A24" s="57">
        <v>144</v>
      </c>
      <c r="B24" s="57" t="s">
        <v>322</v>
      </c>
      <c r="C24" s="57">
        <v>1</v>
      </c>
      <c r="D24" s="57" t="s">
        <v>323</v>
      </c>
      <c r="E24" s="63">
        <v>0</v>
      </c>
      <c r="F24" s="59">
        <v>0</v>
      </c>
      <c r="G24" s="59">
        <v>961</v>
      </c>
      <c r="H24" s="59">
        <v>0</v>
      </c>
    </row>
    <row r="25" spans="1:8" ht="12.75">
      <c r="A25" s="57">
        <v>168</v>
      </c>
      <c r="B25" s="57" t="s">
        <v>71</v>
      </c>
      <c r="C25" s="57">
        <v>1</v>
      </c>
      <c r="D25" s="57" t="s">
        <v>369</v>
      </c>
      <c r="E25" s="63">
        <v>0</v>
      </c>
      <c r="F25" s="59">
        <v>0</v>
      </c>
      <c r="G25" s="59">
        <v>1959</v>
      </c>
      <c r="H25" s="59">
        <v>0</v>
      </c>
    </row>
    <row r="26" spans="1:8" ht="12.75">
      <c r="A26" s="57">
        <v>109</v>
      </c>
      <c r="B26" s="57" t="s">
        <v>253</v>
      </c>
      <c r="C26" s="57">
        <v>1</v>
      </c>
      <c r="D26" s="57" t="s">
        <v>254</v>
      </c>
      <c r="E26" s="63">
        <v>0</v>
      </c>
      <c r="F26" s="59">
        <v>0</v>
      </c>
      <c r="G26" s="59">
        <v>770</v>
      </c>
      <c r="H26" s="59">
        <v>0</v>
      </c>
    </row>
    <row r="27" spans="1:8" ht="12.75">
      <c r="A27" s="57">
        <v>122</v>
      </c>
      <c r="B27" s="57" t="s">
        <v>280</v>
      </c>
      <c r="C27" s="57">
        <v>1</v>
      </c>
      <c r="D27" s="57" t="s">
        <v>281</v>
      </c>
      <c r="E27" s="63">
        <v>0</v>
      </c>
      <c r="F27" s="59">
        <v>0</v>
      </c>
      <c r="G27" s="59">
        <v>1078</v>
      </c>
      <c r="H27" s="59">
        <v>0</v>
      </c>
    </row>
    <row r="28" spans="1:8" ht="12.75">
      <c r="A28" s="57">
        <v>159</v>
      </c>
      <c r="B28" s="57" t="s">
        <v>352</v>
      </c>
      <c r="C28" s="57">
        <v>1</v>
      </c>
      <c r="D28" s="57" t="s">
        <v>353</v>
      </c>
      <c r="E28" s="63">
        <v>0</v>
      </c>
      <c r="F28" s="59">
        <v>0</v>
      </c>
      <c r="G28" s="59">
        <v>907</v>
      </c>
      <c r="H28" s="59">
        <v>0</v>
      </c>
    </row>
    <row r="29" spans="1:8" ht="12.75">
      <c r="A29" s="57">
        <v>123</v>
      </c>
      <c r="B29" s="57" t="s">
        <v>67</v>
      </c>
      <c r="C29" s="57">
        <v>1</v>
      </c>
      <c r="D29" s="57" t="s">
        <v>282</v>
      </c>
      <c r="E29" s="63">
        <v>0</v>
      </c>
      <c r="F29" s="59">
        <v>0</v>
      </c>
      <c r="G29" s="59">
        <v>238</v>
      </c>
      <c r="H29" s="59">
        <v>0</v>
      </c>
    </row>
    <row r="30" spans="1:8" ht="12.75">
      <c r="A30" s="57">
        <v>164</v>
      </c>
      <c r="B30" s="57" t="s">
        <v>361</v>
      </c>
      <c r="C30" s="57">
        <v>1</v>
      </c>
      <c r="D30" s="57" t="s">
        <v>362</v>
      </c>
      <c r="E30" s="63">
        <v>0</v>
      </c>
      <c r="F30" s="59">
        <v>0</v>
      </c>
      <c r="G30" s="59">
        <v>1155</v>
      </c>
      <c r="H30" s="59">
        <v>0</v>
      </c>
    </row>
    <row r="31" spans="1:8" ht="12.75">
      <c r="A31" s="13">
        <v>128</v>
      </c>
      <c r="B31" s="13" t="s">
        <v>291</v>
      </c>
      <c r="C31" s="13">
        <v>2</v>
      </c>
      <c r="D31" s="13" t="s">
        <v>292</v>
      </c>
      <c r="E31" s="53">
        <v>0</v>
      </c>
      <c r="F31" s="18">
        <v>0</v>
      </c>
      <c r="G31" s="18">
        <v>776</v>
      </c>
      <c r="H31" s="18">
        <v>0</v>
      </c>
    </row>
    <row r="32" spans="1:8" ht="12.75">
      <c r="A32" s="13">
        <v>136</v>
      </c>
      <c r="B32" s="13" t="s">
        <v>306</v>
      </c>
      <c r="C32" s="13">
        <v>2</v>
      </c>
      <c r="D32" s="13" t="s">
        <v>307</v>
      </c>
      <c r="E32" s="53">
        <v>0</v>
      </c>
      <c r="F32" s="18">
        <v>0</v>
      </c>
      <c r="G32" s="18">
        <v>186</v>
      </c>
      <c r="H32" s="18">
        <v>0</v>
      </c>
    </row>
    <row r="33" spans="1:8" ht="12.75">
      <c r="A33" s="13">
        <v>154</v>
      </c>
      <c r="B33" s="13" t="s">
        <v>342</v>
      </c>
      <c r="C33" s="13">
        <v>2</v>
      </c>
      <c r="D33" s="13" t="s">
        <v>343</v>
      </c>
      <c r="E33" s="53">
        <v>0</v>
      </c>
      <c r="F33" s="18">
        <v>0</v>
      </c>
      <c r="G33" s="18">
        <v>427</v>
      </c>
      <c r="H33" s="18">
        <v>0</v>
      </c>
    </row>
    <row r="34" spans="1:8" ht="12.75">
      <c r="A34" s="13">
        <v>156</v>
      </c>
      <c r="B34" s="13" t="s">
        <v>346</v>
      </c>
      <c r="C34" s="13">
        <v>2</v>
      </c>
      <c r="D34" s="13" t="s">
        <v>347</v>
      </c>
      <c r="E34" s="53">
        <v>0</v>
      </c>
      <c r="F34" s="18">
        <v>0</v>
      </c>
      <c r="G34" s="18">
        <v>699</v>
      </c>
      <c r="H34" s="18">
        <v>0</v>
      </c>
    </row>
    <row r="35" spans="1:8" ht="12.75">
      <c r="A35" s="13">
        <v>170</v>
      </c>
      <c r="B35" s="13" t="s">
        <v>372</v>
      </c>
      <c r="C35" s="13">
        <v>2</v>
      </c>
      <c r="D35" s="13" t="s">
        <v>373</v>
      </c>
      <c r="E35" s="53">
        <v>0</v>
      </c>
      <c r="F35" s="18">
        <v>0</v>
      </c>
      <c r="G35" s="18">
        <v>1233</v>
      </c>
      <c r="H35" s="18">
        <v>0</v>
      </c>
    </row>
    <row r="36" spans="1:8" ht="12.75">
      <c r="A36" s="13">
        <v>148</v>
      </c>
      <c r="B36" s="13" t="s">
        <v>330</v>
      </c>
      <c r="C36" s="13">
        <v>2</v>
      </c>
      <c r="D36" s="13" t="s">
        <v>331</v>
      </c>
      <c r="E36" s="53">
        <v>4</v>
      </c>
      <c r="F36" s="18">
        <v>2.1333333333333333</v>
      </c>
      <c r="G36" s="18">
        <v>1875</v>
      </c>
      <c r="H36" s="18">
        <v>4</v>
      </c>
    </row>
    <row r="37" spans="1:8" ht="12.75">
      <c r="A37" s="13">
        <v>145</v>
      </c>
      <c r="B37" s="13" t="s">
        <v>324</v>
      </c>
      <c r="C37" s="13">
        <v>2</v>
      </c>
      <c r="D37" s="13" t="s">
        <v>325</v>
      </c>
      <c r="E37" s="53">
        <v>0</v>
      </c>
      <c r="F37" s="18">
        <v>0</v>
      </c>
      <c r="G37" s="18">
        <v>387</v>
      </c>
      <c r="H37" s="18">
        <v>0</v>
      </c>
    </row>
    <row r="38" spans="1:8" ht="12.75">
      <c r="A38" s="13">
        <v>150</v>
      </c>
      <c r="B38" s="13" t="s">
        <v>334</v>
      </c>
      <c r="C38" s="13">
        <v>2</v>
      </c>
      <c r="D38" s="13" t="s">
        <v>335</v>
      </c>
      <c r="E38" s="53">
        <v>1</v>
      </c>
      <c r="F38" s="18">
        <v>0.8361204013377926</v>
      </c>
      <c r="G38" s="18">
        <v>1196</v>
      </c>
      <c r="H38" s="18">
        <v>1</v>
      </c>
    </row>
    <row r="39" spans="1:8" ht="12.75">
      <c r="A39" s="13">
        <v>165</v>
      </c>
      <c r="B39" s="13" t="s">
        <v>363</v>
      </c>
      <c r="C39" s="13">
        <v>2</v>
      </c>
      <c r="D39" s="13" t="s">
        <v>364</v>
      </c>
      <c r="E39" s="53">
        <v>0</v>
      </c>
      <c r="F39" s="18">
        <v>0</v>
      </c>
      <c r="G39" s="18">
        <v>981</v>
      </c>
      <c r="H39" s="18">
        <v>0</v>
      </c>
    </row>
    <row r="40" spans="1:8" ht="12.75">
      <c r="A40" s="13">
        <v>64</v>
      </c>
      <c r="B40" s="13" t="s">
        <v>544</v>
      </c>
      <c r="C40" s="13">
        <v>2</v>
      </c>
      <c r="D40" s="13" t="s">
        <v>545</v>
      </c>
      <c r="E40" s="53">
        <v>0</v>
      </c>
      <c r="F40" s="18">
        <v>0</v>
      </c>
      <c r="G40" s="18">
        <v>312</v>
      </c>
      <c r="H40" s="18">
        <v>0</v>
      </c>
    </row>
    <row r="41" spans="1:8" ht="12.75">
      <c r="A41" s="13">
        <v>171</v>
      </c>
      <c r="B41" s="13" t="s">
        <v>374</v>
      </c>
      <c r="C41" s="13">
        <v>2</v>
      </c>
      <c r="D41" s="13" t="s">
        <v>375</v>
      </c>
      <c r="E41" s="53">
        <v>0</v>
      </c>
      <c r="F41" s="18">
        <v>0</v>
      </c>
      <c r="G41" s="18">
        <v>1192</v>
      </c>
      <c r="H41" s="18">
        <v>0</v>
      </c>
    </row>
    <row r="42" spans="1:8" ht="12.75">
      <c r="A42" s="13">
        <v>126</v>
      </c>
      <c r="B42" s="13" t="s">
        <v>287</v>
      </c>
      <c r="C42" s="13">
        <v>2</v>
      </c>
      <c r="D42" s="13" t="s">
        <v>288</v>
      </c>
      <c r="E42" s="53">
        <v>0</v>
      </c>
      <c r="F42" s="18">
        <v>0</v>
      </c>
      <c r="G42" s="18">
        <v>1080</v>
      </c>
      <c r="H42" s="18">
        <v>0</v>
      </c>
    </row>
    <row r="43" spans="1:8" ht="12.75">
      <c r="A43" s="13">
        <v>35</v>
      </c>
      <c r="B43" s="13" t="s">
        <v>488</v>
      </c>
      <c r="C43" s="13">
        <v>2</v>
      </c>
      <c r="D43" s="13" t="s">
        <v>489</v>
      </c>
      <c r="E43" s="53">
        <v>0</v>
      </c>
      <c r="F43" s="18">
        <v>0</v>
      </c>
      <c r="G43" s="18">
        <v>353</v>
      </c>
      <c r="H43" s="18">
        <v>0</v>
      </c>
    </row>
    <row r="44" spans="1:8" ht="12.75">
      <c r="A44" s="13">
        <v>197</v>
      </c>
      <c r="B44" s="13" t="s">
        <v>115</v>
      </c>
      <c r="C44" s="13">
        <v>2</v>
      </c>
      <c r="D44" s="13" t="s">
        <v>116</v>
      </c>
      <c r="E44" s="53">
        <v>0</v>
      </c>
      <c r="F44" s="18">
        <v>0</v>
      </c>
      <c r="G44" s="18">
        <v>966</v>
      </c>
      <c r="H44" s="18">
        <v>0</v>
      </c>
    </row>
    <row r="45" spans="1:8" ht="12.75">
      <c r="A45" s="13">
        <v>119</v>
      </c>
      <c r="B45" s="13" t="s">
        <v>274</v>
      </c>
      <c r="C45" s="13">
        <v>2</v>
      </c>
      <c r="D45" s="13" t="s">
        <v>275</v>
      </c>
      <c r="E45" s="53">
        <v>1</v>
      </c>
      <c r="F45" s="18">
        <v>0.5865102639296188</v>
      </c>
      <c r="G45" s="18">
        <v>1705</v>
      </c>
      <c r="H45" s="18">
        <v>1</v>
      </c>
    </row>
    <row r="46" spans="1:8" ht="12.75">
      <c r="A46" s="13">
        <v>137</v>
      </c>
      <c r="B46" s="13" t="s">
        <v>308</v>
      </c>
      <c r="C46" s="13">
        <v>2</v>
      </c>
      <c r="D46" s="13" t="s">
        <v>309</v>
      </c>
      <c r="E46" s="53">
        <v>1</v>
      </c>
      <c r="F46" s="18">
        <v>1.4992503748125936</v>
      </c>
      <c r="G46" s="18">
        <v>667</v>
      </c>
      <c r="H46" s="18">
        <v>1</v>
      </c>
    </row>
    <row r="47" spans="1:8" ht="12.75">
      <c r="A47" s="13">
        <v>146</v>
      </c>
      <c r="B47" s="13" t="s">
        <v>326</v>
      </c>
      <c r="C47" s="13">
        <v>2</v>
      </c>
      <c r="D47" s="13" t="s">
        <v>327</v>
      </c>
      <c r="E47" s="53">
        <v>4</v>
      </c>
      <c r="F47" s="18">
        <v>2.554278416347382</v>
      </c>
      <c r="G47" s="18">
        <v>1566</v>
      </c>
      <c r="H47" s="18">
        <v>4</v>
      </c>
    </row>
    <row r="48" spans="1:8" ht="12.75">
      <c r="A48" s="13">
        <v>162</v>
      </c>
      <c r="B48" s="13" t="s">
        <v>69</v>
      </c>
      <c r="C48" s="13">
        <v>2</v>
      </c>
      <c r="D48" s="13" t="s">
        <v>358</v>
      </c>
      <c r="E48" s="53">
        <v>5</v>
      </c>
      <c r="F48" s="18">
        <v>2.3540489642184554</v>
      </c>
      <c r="G48" s="18">
        <v>2124</v>
      </c>
      <c r="H48" s="18">
        <v>5</v>
      </c>
    </row>
    <row r="49" spans="1:8" ht="12.75">
      <c r="A49" s="13">
        <v>147</v>
      </c>
      <c r="B49" s="13" t="s">
        <v>328</v>
      </c>
      <c r="C49" s="13">
        <v>2</v>
      </c>
      <c r="D49" s="13" t="s">
        <v>329</v>
      </c>
      <c r="E49" s="53">
        <v>0</v>
      </c>
      <c r="F49" s="18">
        <v>0</v>
      </c>
      <c r="G49" s="18">
        <v>960</v>
      </c>
      <c r="H49" s="18">
        <v>0</v>
      </c>
    </row>
    <row r="50" spans="1:8" ht="12.75">
      <c r="A50" s="14">
        <v>108</v>
      </c>
      <c r="B50" s="14" t="s">
        <v>251</v>
      </c>
      <c r="C50" s="14">
        <v>3</v>
      </c>
      <c r="D50" s="14" t="s">
        <v>252</v>
      </c>
      <c r="E50" s="54">
        <v>1</v>
      </c>
      <c r="F50" s="19">
        <v>1.7889087656529516</v>
      </c>
      <c r="G50" s="19">
        <v>559</v>
      </c>
      <c r="H50" s="19">
        <v>1</v>
      </c>
    </row>
    <row r="51" spans="1:8" ht="12.75">
      <c r="A51" s="14">
        <v>161</v>
      </c>
      <c r="B51" s="14" t="s">
        <v>356</v>
      </c>
      <c r="C51" s="14">
        <v>3</v>
      </c>
      <c r="D51" s="14" t="s">
        <v>357</v>
      </c>
      <c r="E51" s="54">
        <v>0</v>
      </c>
      <c r="F51" s="19">
        <v>0</v>
      </c>
      <c r="G51" s="19">
        <v>724</v>
      </c>
      <c r="H51" s="19">
        <v>0</v>
      </c>
    </row>
    <row r="52" spans="1:8" ht="12.75">
      <c r="A52" s="14">
        <v>175</v>
      </c>
      <c r="B52" s="14" t="s">
        <v>382</v>
      </c>
      <c r="C52" s="14">
        <v>3</v>
      </c>
      <c r="D52" s="14" t="s">
        <v>383</v>
      </c>
      <c r="E52" s="54">
        <v>1</v>
      </c>
      <c r="F52" s="19">
        <v>1.6103059581320451</v>
      </c>
      <c r="G52" s="19">
        <v>621</v>
      </c>
      <c r="H52" s="19">
        <v>1</v>
      </c>
    </row>
    <row r="53" spans="1:8" ht="12.75">
      <c r="A53" s="14">
        <v>141</v>
      </c>
      <c r="B53" s="14" t="s">
        <v>316</v>
      </c>
      <c r="C53" s="14">
        <v>3</v>
      </c>
      <c r="D53" s="14" t="s">
        <v>317</v>
      </c>
      <c r="E53" s="54">
        <v>0</v>
      </c>
      <c r="F53" s="19">
        <v>0</v>
      </c>
      <c r="G53" s="19">
        <v>1893</v>
      </c>
      <c r="H53" s="19">
        <v>0</v>
      </c>
    </row>
    <row r="54" spans="1:8" ht="12.75">
      <c r="A54" s="14">
        <v>105</v>
      </c>
      <c r="B54" s="14" t="s">
        <v>245</v>
      </c>
      <c r="C54" s="14">
        <v>3</v>
      </c>
      <c r="D54" s="14" t="s">
        <v>246</v>
      </c>
      <c r="E54" s="54">
        <v>0</v>
      </c>
      <c r="F54" s="19">
        <v>0</v>
      </c>
      <c r="G54" s="19">
        <v>201</v>
      </c>
      <c r="H54" s="19">
        <v>0</v>
      </c>
    </row>
    <row r="55" spans="1:8" ht="12.75">
      <c r="A55" s="14">
        <v>167</v>
      </c>
      <c r="B55" s="14" t="s">
        <v>367</v>
      </c>
      <c r="C55" s="14">
        <v>3</v>
      </c>
      <c r="D55" s="14" t="s">
        <v>368</v>
      </c>
      <c r="E55" s="54">
        <v>1</v>
      </c>
      <c r="F55" s="19">
        <v>1.440922190201729</v>
      </c>
      <c r="G55" s="19">
        <v>694</v>
      </c>
      <c r="H55" s="19">
        <v>1</v>
      </c>
    </row>
    <row r="56" spans="1:8" ht="12.75">
      <c r="A56" s="14">
        <v>163</v>
      </c>
      <c r="B56" s="14" t="s">
        <v>70</v>
      </c>
      <c r="C56" s="14">
        <v>3</v>
      </c>
      <c r="D56" s="14" t="s">
        <v>360</v>
      </c>
      <c r="E56" s="54">
        <v>0</v>
      </c>
      <c r="F56" s="19">
        <v>0</v>
      </c>
      <c r="G56" s="19">
        <v>1199</v>
      </c>
      <c r="H56" s="19">
        <v>0</v>
      </c>
    </row>
    <row r="57" spans="1:8" ht="12.75">
      <c r="A57" s="14">
        <v>120</v>
      </c>
      <c r="B57" s="14" t="s">
        <v>276</v>
      </c>
      <c r="C57" s="14">
        <v>3</v>
      </c>
      <c r="D57" s="14" t="s">
        <v>277</v>
      </c>
      <c r="E57" s="54">
        <v>1</v>
      </c>
      <c r="F57" s="19">
        <v>1.550387596899225</v>
      </c>
      <c r="G57" s="19">
        <v>645</v>
      </c>
      <c r="H57" s="19">
        <v>1</v>
      </c>
    </row>
    <row r="58" spans="1:8" ht="12.75">
      <c r="A58" s="14">
        <v>155</v>
      </c>
      <c r="B58" s="14" t="s">
        <v>344</v>
      </c>
      <c r="C58" s="14">
        <v>3</v>
      </c>
      <c r="D58" s="14" t="s">
        <v>345</v>
      </c>
      <c r="E58" s="54">
        <v>0</v>
      </c>
      <c r="F58" s="19">
        <v>0</v>
      </c>
      <c r="G58" s="19">
        <v>705</v>
      </c>
      <c r="H58" s="19">
        <v>0</v>
      </c>
    </row>
    <row r="59" spans="1:8" ht="12.75">
      <c r="A59" s="14">
        <v>131</v>
      </c>
      <c r="B59" s="14" t="s">
        <v>297</v>
      </c>
      <c r="C59" s="14">
        <v>3</v>
      </c>
      <c r="D59" s="14" t="s">
        <v>298</v>
      </c>
      <c r="E59" s="54">
        <v>0</v>
      </c>
      <c r="F59" s="19">
        <v>0</v>
      </c>
      <c r="G59" s="19">
        <v>1209</v>
      </c>
      <c r="H59" s="19">
        <v>0</v>
      </c>
    </row>
    <row r="60" spans="1:8" ht="12.75">
      <c r="A60" s="14">
        <v>160</v>
      </c>
      <c r="B60" s="14" t="s">
        <v>354</v>
      </c>
      <c r="C60" s="14">
        <v>3</v>
      </c>
      <c r="D60" s="14" t="s">
        <v>355</v>
      </c>
      <c r="E60" s="54">
        <v>0</v>
      </c>
      <c r="F60" s="19">
        <v>0</v>
      </c>
      <c r="G60" s="19">
        <v>969</v>
      </c>
      <c r="H60" s="19">
        <v>0</v>
      </c>
    </row>
    <row r="61" spans="1:8" ht="12.75">
      <c r="A61" s="14">
        <v>172</v>
      </c>
      <c r="B61" s="14" t="s">
        <v>376</v>
      </c>
      <c r="C61" s="14">
        <v>3</v>
      </c>
      <c r="D61" s="14" t="s">
        <v>377</v>
      </c>
      <c r="E61" s="54">
        <v>0</v>
      </c>
      <c r="F61" s="19">
        <v>0</v>
      </c>
      <c r="G61" s="19">
        <v>635</v>
      </c>
      <c r="H61" s="19">
        <v>0</v>
      </c>
    </row>
    <row r="62" spans="1:8" ht="12.75">
      <c r="A62" s="14">
        <v>186</v>
      </c>
      <c r="B62" s="14" t="s">
        <v>403</v>
      </c>
      <c r="C62" s="14">
        <v>3</v>
      </c>
      <c r="D62" s="14" t="s">
        <v>404</v>
      </c>
      <c r="E62" s="54">
        <v>0</v>
      </c>
      <c r="F62" s="19">
        <v>0</v>
      </c>
      <c r="G62" s="19">
        <v>910</v>
      </c>
      <c r="H62" s="19">
        <v>0</v>
      </c>
    </row>
    <row r="63" spans="1:8" ht="12.75">
      <c r="A63" s="14">
        <v>58</v>
      </c>
      <c r="B63" s="14" t="s">
        <v>532</v>
      </c>
      <c r="C63" s="14">
        <v>3</v>
      </c>
      <c r="D63" s="14" t="s">
        <v>533</v>
      </c>
      <c r="E63" s="54">
        <v>1</v>
      </c>
      <c r="F63" s="19">
        <v>2.2123893805309733</v>
      </c>
      <c r="G63" s="19">
        <v>452</v>
      </c>
      <c r="H63" s="19">
        <v>1</v>
      </c>
    </row>
    <row r="64" spans="1:8" ht="12.75">
      <c r="A64" s="14">
        <v>174</v>
      </c>
      <c r="B64" s="14" t="s">
        <v>380</v>
      </c>
      <c r="C64" s="14">
        <v>3</v>
      </c>
      <c r="D64" s="14" t="s">
        <v>381</v>
      </c>
      <c r="E64" s="54">
        <v>1</v>
      </c>
      <c r="F64" s="19">
        <v>1.2594458438287153</v>
      </c>
      <c r="G64" s="19">
        <v>794</v>
      </c>
      <c r="H64" s="19">
        <v>1</v>
      </c>
    </row>
    <row r="65" spans="1:8" ht="12.75">
      <c r="A65" s="14">
        <v>152</v>
      </c>
      <c r="B65" s="14" t="s">
        <v>338</v>
      </c>
      <c r="C65" s="14">
        <v>3</v>
      </c>
      <c r="D65" s="14" t="s">
        <v>339</v>
      </c>
      <c r="E65" s="54">
        <v>1</v>
      </c>
      <c r="F65" s="19">
        <v>1.5082956259426847</v>
      </c>
      <c r="G65" s="19">
        <v>663</v>
      </c>
      <c r="H65" s="19">
        <v>1</v>
      </c>
    </row>
    <row r="66" spans="1:8" ht="12.75">
      <c r="A66" s="14">
        <v>125</v>
      </c>
      <c r="B66" s="14" t="s">
        <v>285</v>
      </c>
      <c r="C66" s="14">
        <v>3</v>
      </c>
      <c r="D66" s="14" t="s">
        <v>286</v>
      </c>
      <c r="E66" s="54">
        <v>1</v>
      </c>
      <c r="F66" s="19">
        <v>1.5847860538827259</v>
      </c>
      <c r="G66" s="19">
        <v>631</v>
      </c>
      <c r="H66" s="19">
        <v>1</v>
      </c>
    </row>
    <row r="67" spans="1:8" ht="12.75">
      <c r="A67" s="14">
        <v>176</v>
      </c>
      <c r="B67" s="14" t="s">
        <v>384</v>
      </c>
      <c r="C67" s="14">
        <v>3</v>
      </c>
      <c r="D67" s="14" t="s">
        <v>385</v>
      </c>
      <c r="E67" s="54">
        <v>1</v>
      </c>
      <c r="F67" s="19">
        <v>1.5723270440251573</v>
      </c>
      <c r="G67" s="19">
        <v>636</v>
      </c>
      <c r="H67" s="19">
        <v>1</v>
      </c>
    </row>
    <row r="68" spans="1:8" ht="12.75">
      <c r="A68" s="14">
        <v>151</v>
      </c>
      <c r="B68" s="14" t="s">
        <v>336</v>
      </c>
      <c r="C68" s="14">
        <v>3</v>
      </c>
      <c r="D68" s="14" t="s">
        <v>337</v>
      </c>
      <c r="E68" s="54">
        <v>1</v>
      </c>
      <c r="F68" s="19">
        <v>0.6587615283267457</v>
      </c>
      <c r="G68" s="19">
        <v>1518</v>
      </c>
      <c r="H68" s="19">
        <v>1</v>
      </c>
    </row>
    <row r="69" spans="1:8" ht="12.75">
      <c r="A69" s="14">
        <v>157</v>
      </c>
      <c r="B69" s="14" t="s">
        <v>348</v>
      </c>
      <c r="C69" s="14">
        <v>3</v>
      </c>
      <c r="D69" s="14" t="s">
        <v>349</v>
      </c>
      <c r="E69" s="54">
        <v>1</v>
      </c>
      <c r="F69" s="19">
        <v>1.1273957158962795</v>
      </c>
      <c r="G69" s="19">
        <v>887</v>
      </c>
      <c r="H69" s="19">
        <v>1</v>
      </c>
    </row>
    <row r="70" spans="1:8" ht="12.75">
      <c r="A70" s="14">
        <v>177</v>
      </c>
      <c r="B70" s="14" t="s">
        <v>386</v>
      </c>
      <c r="C70" s="14">
        <v>3</v>
      </c>
      <c r="D70" s="14" t="s">
        <v>387</v>
      </c>
      <c r="E70" s="54">
        <v>0</v>
      </c>
      <c r="F70" s="19">
        <v>0</v>
      </c>
      <c r="G70" s="19">
        <v>968</v>
      </c>
      <c r="H70" s="19">
        <v>0</v>
      </c>
    </row>
    <row r="71" spans="1:8" ht="12.75">
      <c r="A71" s="14">
        <v>139</v>
      </c>
      <c r="B71" s="14" t="s">
        <v>312</v>
      </c>
      <c r="C71" s="14">
        <v>3</v>
      </c>
      <c r="D71" s="14" t="s">
        <v>313</v>
      </c>
      <c r="E71" s="54">
        <v>1</v>
      </c>
      <c r="F71" s="19">
        <v>0.7593014426727411</v>
      </c>
      <c r="G71" s="19">
        <v>1317</v>
      </c>
      <c r="H71" s="19">
        <v>1</v>
      </c>
    </row>
    <row r="72" spans="1:8" ht="12.75">
      <c r="A72" s="14">
        <v>143</v>
      </c>
      <c r="B72" s="14" t="s">
        <v>320</v>
      </c>
      <c r="C72" s="14">
        <v>3</v>
      </c>
      <c r="D72" s="14" t="s">
        <v>321</v>
      </c>
      <c r="E72" s="54">
        <v>0</v>
      </c>
      <c r="F72" s="19">
        <v>0</v>
      </c>
      <c r="G72" s="19">
        <v>809</v>
      </c>
      <c r="H72" s="19">
        <v>0</v>
      </c>
    </row>
    <row r="73" spans="1:8" ht="12.75">
      <c r="A73" s="14">
        <v>92</v>
      </c>
      <c r="B73" s="14" t="s">
        <v>598</v>
      </c>
      <c r="C73" s="14">
        <v>3</v>
      </c>
      <c r="D73" s="14" t="s">
        <v>599</v>
      </c>
      <c r="E73" s="54">
        <v>1</v>
      </c>
      <c r="F73" s="19">
        <v>2.004008016032064</v>
      </c>
      <c r="G73" s="19">
        <v>499</v>
      </c>
      <c r="H73" s="19">
        <v>1</v>
      </c>
    </row>
    <row r="74" spans="1:8" ht="12.75">
      <c r="A74" s="14">
        <v>200</v>
      </c>
      <c r="B74" s="14" t="s">
        <v>121</v>
      </c>
      <c r="C74" s="14">
        <v>3</v>
      </c>
      <c r="D74" s="14" t="s">
        <v>122</v>
      </c>
      <c r="E74" s="54">
        <v>1</v>
      </c>
      <c r="F74" s="19">
        <v>4.444444444444445</v>
      </c>
      <c r="G74" s="19">
        <v>225</v>
      </c>
      <c r="H74" s="19">
        <v>1</v>
      </c>
    </row>
    <row r="75" spans="1:8" ht="12.75">
      <c r="A75" s="15">
        <v>138</v>
      </c>
      <c r="B75" s="15" t="s">
        <v>310</v>
      </c>
      <c r="C75" s="15">
        <v>4</v>
      </c>
      <c r="D75" s="15" t="s">
        <v>311</v>
      </c>
      <c r="E75" s="55">
        <v>1</v>
      </c>
      <c r="F75" s="20">
        <v>1.2062726176115801</v>
      </c>
      <c r="G75" s="20">
        <v>829</v>
      </c>
      <c r="H75" s="20">
        <v>1</v>
      </c>
    </row>
    <row r="76" spans="1:8" ht="12.75">
      <c r="A76" s="15">
        <v>134</v>
      </c>
      <c r="B76" s="15" t="s">
        <v>303</v>
      </c>
      <c r="C76" s="15">
        <v>4</v>
      </c>
      <c r="D76" s="15" t="s">
        <v>304</v>
      </c>
      <c r="E76" s="55">
        <v>0</v>
      </c>
      <c r="F76" s="20">
        <v>0</v>
      </c>
      <c r="G76" s="20">
        <v>758</v>
      </c>
      <c r="H76" s="20">
        <v>0</v>
      </c>
    </row>
    <row r="77" spans="1:8" ht="12.75">
      <c r="A77" s="15">
        <v>127</v>
      </c>
      <c r="B77" s="15" t="s">
        <v>289</v>
      </c>
      <c r="C77" s="15">
        <v>4</v>
      </c>
      <c r="D77" s="15" t="s">
        <v>290</v>
      </c>
      <c r="E77" s="55">
        <v>2</v>
      </c>
      <c r="F77" s="20">
        <v>0.8532423208191127</v>
      </c>
      <c r="G77" s="20">
        <v>2344</v>
      </c>
      <c r="H77" s="20">
        <v>2</v>
      </c>
    </row>
    <row r="78" spans="1:8" ht="12.75">
      <c r="A78" s="15">
        <v>84</v>
      </c>
      <c r="B78" s="15" t="s">
        <v>583</v>
      </c>
      <c r="C78" s="15">
        <v>4</v>
      </c>
      <c r="D78" s="15" t="s">
        <v>584</v>
      </c>
      <c r="E78" s="55">
        <v>0</v>
      </c>
      <c r="F78" s="20">
        <v>0</v>
      </c>
      <c r="G78" s="20">
        <v>204</v>
      </c>
      <c r="H78" s="20">
        <v>0</v>
      </c>
    </row>
    <row r="79" spans="1:8" ht="12.75">
      <c r="A79" s="15">
        <v>140</v>
      </c>
      <c r="B79" s="15" t="s">
        <v>314</v>
      </c>
      <c r="C79" s="15">
        <v>4</v>
      </c>
      <c r="D79" s="15" t="s">
        <v>315</v>
      </c>
      <c r="E79" s="55">
        <v>0</v>
      </c>
      <c r="F79" s="20">
        <v>0</v>
      </c>
      <c r="G79" s="20">
        <v>1116</v>
      </c>
      <c r="H79" s="20">
        <v>0</v>
      </c>
    </row>
    <row r="80" spans="1:8" ht="12.75">
      <c r="A80" s="15">
        <v>142</v>
      </c>
      <c r="B80" s="15" t="s">
        <v>318</v>
      </c>
      <c r="C80" s="15">
        <v>4</v>
      </c>
      <c r="D80" s="15" t="s">
        <v>319</v>
      </c>
      <c r="E80" s="55">
        <v>0</v>
      </c>
      <c r="F80" s="20">
        <v>0</v>
      </c>
      <c r="G80" s="20">
        <v>901</v>
      </c>
      <c r="H80" s="20">
        <v>0</v>
      </c>
    </row>
    <row r="81" spans="1:8" ht="12.75">
      <c r="A81" s="15">
        <v>96</v>
      </c>
      <c r="B81" s="15" t="s">
        <v>606</v>
      </c>
      <c r="C81" s="15">
        <v>4</v>
      </c>
      <c r="D81" s="15" t="s">
        <v>607</v>
      </c>
      <c r="E81" s="55">
        <v>0</v>
      </c>
      <c r="F81" s="20">
        <v>0</v>
      </c>
      <c r="G81" s="20">
        <v>997</v>
      </c>
      <c r="H81" s="20">
        <v>0</v>
      </c>
    </row>
    <row r="82" spans="1:8" ht="12.75">
      <c r="A82" s="7">
        <v>3</v>
      </c>
      <c r="B82" s="7" t="s">
        <v>423</v>
      </c>
      <c r="C82" s="7">
        <v>5</v>
      </c>
      <c r="D82" s="7" t="s">
        <v>424</v>
      </c>
      <c r="E82" s="47">
        <v>0</v>
      </c>
      <c r="F82" s="21">
        <v>0</v>
      </c>
      <c r="G82" s="21">
        <v>2250</v>
      </c>
      <c r="H82" s="21">
        <v>0</v>
      </c>
    </row>
    <row r="83" spans="1:8" ht="12.75">
      <c r="A83" s="7">
        <v>33</v>
      </c>
      <c r="B83" s="7" t="s">
        <v>483</v>
      </c>
      <c r="C83" s="7">
        <v>5</v>
      </c>
      <c r="D83" s="7" t="s">
        <v>484</v>
      </c>
      <c r="E83" s="47">
        <v>0</v>
      </c>
      <c r="F83" s="21">
        <v>0</v>
      </c>
      <c r="G83" s="21">
        <v>792</v>
      </c>
      <c r="H83" s="21">
        <v>0</v>
      </c>
    </row>
    <row r="84" spans="1:8" ht="12.75">
      <c r="A84" s="7">
        <v>130</v>
      </c>
      <c r="B84" s="7" t="s">
        <v>295</v>
      </c>
      <c r="C84" s="7">
        <v>5</v>
      </c>
      <c r="D84" s="7" t="s">
        <v>296</v>
      </c>
      <c r="E84" s="47">
        <v>0</v>
      </c>
      <c r="F84" s="21">
        <v>0</v>
      </c>
      <c r="G84" s="21">
        <v>802</v>
      </c>
      <c r="H84" s="21">
        <v>0</v>
      </c>
    </row>
    <row r="85" spans="1:8" ht="12.75">
      <c r="A85" s="7">
        <v>180</v>
      </c>
      <c r="B85" s="7" t="s">
        <v>392</v>
      </c>
      <c r="C85" s="7">
        <v>5</v>
      </c>
      <c r="D85" s="7" t="s">
        <v>393</v>
      </c>
      <c r="E85" s="47">
        <v>0</v>
      </c>
      <c r="F85" s="21">
        <v>0</v>
      </c>
      <c r="G85" s="21">
        <v>87</v>
      </c>
      <c r="H85" s="21">
        <v>0</v>
      </c>
    </row>
    <row r="86" spans="1:8" ht="12.75">
      <c r="A86" s="7">
        <v>189</v>
      </c>
      <c r="B86" s="7" t="s">
        <v>73</v>
      </c>
      <c r="C86" s="7">
        <v>5</v>
      </c>
      <c r="D86" s="7" t="s">
        <v>409</v>
      </c>
      <c r="E86" s="47">
        <v>0</v>
      </c>
      <c r="F86" s="21">
        <v>0</v>
      </c>
      <c r="G86" s="21">
        <v>204</v>
      </c>
      <c r="H86" s="21">
        <v>0</v>
      </c>
    </row>
    <row r="87" spans="1:8" ht="12.75">
      <c r="A87" s="7">
        <v>81</v>
      </c>
      <c r="B87" s="7" t="s">
        <v>577</v>
      </c>
      <c r="C87" s="7">
        <v>5</v>
      </c>
      <c r="D87" s="7" t="s">
        <v>578</v>
      </c>
      <c r="E87" s="47">
        <v>0</v>
      </c>
      <c r="F87" s="21">
        <v>0</v>
      </c>
      <c r="G87" s="21">
        <v>296</v>
      </c>
      <c r="H87" s="21">
        <v>0</v>
      </c>
    </row>
    <row r="88" spans="1:8" ht="12.75">
      <c r="A88" s="7">
        <v>111</v>
      </c>
      <c r="B88" s="7" t="s">
        <v>258</v>
      </c>
      <c r="C88" s="7">
        <v>5</v>
      </c>
      <c r="D88" s="7" t="s">
        <v>259</v>
      </c>
      <c r="E88" s="47">
        <v>1</v>
      </c>
      <c r="F88" s="21">
        <v>0.28595939376608526</v>
      </c>
      <c r="G88" s="21">
        <v>3497</v>
      </c>
      <c r="H88" s="21">
        <v>1</v>
      </c>
    </row>
    <row r="89" spans="1:8" ht="12.75">
      <c r="A89" s="7">
        <v>185</v>
      </c>
      <c r="B89" s="7" t="s">
        <v>401</v>
      </c>
      <c r="C89" s="7">
        <v>5</v>
      </c>
      <c r="D89" s="7" t="s">
        <v>402</v>
      </c>
      <c r="E89" s="47">
        <v>0</v>
      </c>
      <c r="F89" s="21">
        <v>0</v>
      </c>
      <c r="G89" s="21">
        <v>77</v>
      </c>
      <c r="H89" s="21">
        <v>0</v>
      </c>
    </row>
    <row r="90" spans="1:8" ht="12.75">
      <c r="A90" s="7">
        <v>135</v>
      </c>
      <c r="B90" s="7" t="s">
        <v>68</v>
      </c>
      <c r="C90" s="7">
        <v>5</v>
      </c>
      <c r="D90" s="7" t="s">
        <v>305</v>
      </c>
      <c r="E90" s="47">
        <v>0</v>
      </c>
      <c r="F90" s="21">
        <v>0</v>
      </c>
      <c r="G90" s="21">
        <v>1002</v>
      </c>
      <c r="H90" s="21">
        <v>0</v>
      </c>
    </row>
    <row r="91" spans="1:8" ht="12.75">
      <c r="A91" s="7">
        <v>59</v>
      </c>
      <c r="B91" s="7" t="s">
        <v>535</v>
      </c>
      <c r="C91" s="7">
        <v>5</v>
      </c>
      <c r="D91" s="7" t="s">
        <v>536</v>
      </c>
      <c r="E91" s="47">
        <v>1</v>
      </c>
      <c r="F91" s="21">
        <v>0.39138943248532293</v>
      </c>
      <c r="G91" s="21">
        <v>2555</v>
      </c>
      <c r="H91" s="21">
        <v>1</v>
      </c>
    </row>
    <row r="92" spans="1:8" ht="12.75">
      <c r="A92" s="7">
        <v>188</v>
      </c>
      <c r="B92" s="7" t="s">
        <v>407</v>
      </c>
      <c r="C92" s="7">
        <v>5</v>
      </c>
      <c r="D92" s="7" t="s">
        <v>408</v>
      </c>
      <c r="E92" s="47">
        <v>0</v>
      </c>
      <c r="F92" s="21">
        <v>0</v>
      </c>
      <c r="G92" s="21">
        <v>92</v>
      </c>
      <c r="H92" s="21">
        <v>0</v>
      </c>
    </row>
    <row r="93" spans="1:8" ht="12.75">
      <c r="A93" s="7">
        <v>132</v>
      </c>
      <c r="B93" s="7" t="s">
        <v>299</v>
      </c>
      <c r="C93" s="7">
        <v>5</v>
      </c>
      <c r="D93" s="7" t="s">
        <v>300</v>
      </c>
      <c r="E93" s="47">
        <v>0</v>
      </c>
      <c r="F93" s="21">
        <v>0</v>
      </c>
      <c r="G93" s="21">
        <v>1529</v>
      </c>
      <c r="H93" s="21">
        <v>0</v>
      </c>
    </row>
    <row r="94" spans="1:8" ht="12.75">
      <c r="A94" s="7">
        <v>191</v>
      </c>
      <c r="B94" s="7" t="s">
        <v>412</v>
      </c>
      <c r="C94" s="7">
        <v>5</v>
      </c>
      <c r="D94" s="7" t="s">
        <v>413</v>
      </c>
      <c r="E94" s="47">
        <v>0</v>
      </c>
      <c r="F94" s="21">
        <v>0</v>
      </c>
      <c r="G94" s="21">
        <v>30</v>
      </c>
      <c r="H94" s="21">
        <v>0</v>
      </c>
    </row>
    <row r="95" spans="1:8" ht="12.75">
      <c r="A95" s="7">
        <v>18</v>
      </c>
      <c r="B95" s="7" t="s">
        <v>454</v>
      </c>
      <c r="C95" s="7">
        <v>5</v>
      </c>
      <c r="D95" s="7" t="s">
        <v>455</v>
      </c>
      <c r="E95" s="47">
        <v>0</v>
      </c>
      <c r="F95" s="21">
        <v>0</v>
      </c>
      <c r="G95" s="21">
        <v>538</v>
      </c>
      <c r="H95" s="21">
        <v>0</v>
      </c>
    </row>
    <row r="96" spans="1:8" ht="12.75">
      <c r="A96" s="7">
        <v>192</v>
      </c>
      <c r="B96" s="7" t="s">
        <v>414</v>
      </c>
      <c r="C96" s="7">
        <v>5</v>
      </c>
      <c r="D96" s="7" t="s">
        <v>415</v>
      </c>
      <c r="E96" s="47">
        <v>0</v>
      </c>
      <c r="F96" s="21">
        <v>0</v>
      </c>
      <c r="G96" s="21">
        <v>44</v>
      </c>
      <c r="H96" s="21">
        <v>0</v>
      </c>
    </row>
    <row r="97" spans="1:8" ht="12.75">
      <c r="A97" s="7">
        <v>193</v>
      </c>
      <c r="B97" s="7" t="s">
        <v>416</v>
      </c>
      <c r="C97" s="7">
        <v>5</v>
      </c>
      <c r="D97" s="7" t="s">
        <v>417</v>
      </c>
      <c r="E97" s="47">
        <v>0</v>
      </c>
      <c r="F97" s="21">
        <v>0</v>
      </c>
      <c r="G97" s="21">
        <v>220</v>
      </c>
      <c r="H97" s="21">
        <v>0</v>
      </c>
    </row>
    <row r="98" spans="1:8" ht="12.75">
      <c r="A98" s="7">
        <v>133</v>
      </c>
      <c r="B98" s="7" t="s">
        <v>301</v>
      </c>
      <c r="C98" s="7">
        <v>5</v>
      </c>
      <c r="D98" s="7" t="s">
        <v>302</v>
      </c>
      <c r="E98" s="47">
        <v>0</v>
      </c>
      <c r="F98" s="21">
        <v>0</v>
      </c>
      <c r="G98" s="21">
        <v>1609</v>
      </c>
      <c r="H98" s="21">
        <v>0</v>
      </c>
    </row>
    <row r="99" spans="1:8" ht="12.75">
      <c r="A99" s="7">
        <v>83</v>
      </c>
      <c r="B99" s="7" t="s">
        <v>581</v>
      </c>
      <c r="C99" s="7">
        <v>5</v>
      </c>
      <c r="D99" s="7" t="s">
        <v>582</v>
      </c>
      <c r="E99" s="47">
        <v>0</v>
      </c>
      <c r="F99" s="21">
        <v>0</v>
      </c>
      <c r="G99" s="21">
        <v>1322</v>
      </c>
      <c r="H99" s="21">
        <v>0</v>
      </c>
    </row>
    <row r="100" spans="1:8" ht="12.75">
      <c r="A100" s="7">
        <v>75</v>
      </c>
      <c r="B100" s="7" t="s">
        <v>565</v>
      </c>
      <c r="C100" s="7">
        <v>5</v>
      </c>
      <c r="D100" s="7" t="s">
        <v>566</v>
      </c>
      <c r="E100" s="47">
        <v>0</v>
      </c>
      <c r="F100" s="21">
        <v>0</v>
      </c>
      <c r="G100" s="21">
        <v>91</v>
      </c>
      <c r="H100" s="21">
        <v>0</v>
      </c>
    </row>
    <row r="101" spans="1:8" ht="12.75">
      <c r="A101" s="7">
        <v>25</v>
      </c>
      <c r="B101" s="7" t="s">
        <v>467</v>
      </c>
      <c r="C101" s="7">
        <v>5</v>
      </c>
      <c r="D101" s="7" t="s">
        <v>468</v>
      </c>
      <c r="E101" s="47">
        <v>0</v>
      </c>
      <c r="F101" s="21">
        <v>0</v>
      </c>
      <c r="G101" s="21">
        <v>624</v>
      </c>
      <c r="H101" s="21">
        <v>0</v>
      </c>
    </row>
    <row r="102" spans="1:8" ht="12.75">
      <c r="A102" s="7">
        <v>124</v>
      </c>
      <c r="B102" s="7" t="s">
        <v>283</v>
      </c>
      <c r="C102" s="7">
        <v>5</v>
      </c>
      <c r="D102" s="7" t="s">
        <v>284</v>
      </c>
      <c r="E102" s="47">
        <v>0</v>
      </c>
      <c r="F102" s="21">
        <v>0</v>
      </c>
      <c r="G102" s="21">
        <v>414</v>
      </c>
      <c r="H102" s="21">
        <v>0</v>
      </c>
    </row>
    <row r="103" spans="1:8" ht="12.75">
      <c r="A103" s="7">
        <v>76</v>
      </c>
      <c r="B103" s="7" t="s">
        <v>567</v>
      </c>
      <c r="C103" s="7">
        <v>5</v>
      </c>
      <c r="D103" s="7" t="s">
        <v>568</v>
      </c>
      <c r="E103" s="47">
        <v>1</v>
      </c>
      <c r="F103" s="21">
        <v>0.6075334143377885</v>
      </c>
      <c r="G103" s="21">
        <v>1646</v>
      </c>
      <c r="H103" s="21">
        <v>1</v>
      </c>
    </row>
    <row r="104" spans="1:8" ht="12.75">
      <c r="A104" s="7">
        <v>158</v>
      </c>
      <c r="B104" s="7" t="s">
        <v>350</v>
      </c>
      <c r="C104" s="7">
        <v>5</v>
      </c>
      <c r="D104" s="7" t="s">
        <v>351</v>
      </c>
      <c r="E104" s="47">
        <v>0</v>
      </c>
      <c r="F104" s="21">
        <v>0</v>
      </c>
      <c r="G104" s="21">
        <v>59</v>
      </c>
      <c r="H104" s="21">
        <v>0</v>
      </c>
    </row>
    <row r="105" spans="1:8" ht="12.75">
      <c r="A105" s="7">
        <v>63</v>
      </c>
      <c r="B105" s="7" t="s">
        <v>542</v>
      </c>
      <c r="C105" s="7">
        <v>5</v>
      </c>
      <c r="D105" s="7" t="s">
        <v>543</v>
      </c>
      <c r="E105" s="47">
        <v>0</v>
      </c>
      <c r="F105" s="21">
        <v>0</v>
      </c>
      <c r="G105" s="21">
        <v>78</v>
      </c>
      <c r="H105" s="21">
        <v>0</v>
      </c>
    </row>
    <row r="106" spans="1:8" ht="12.75">
      <c r="A106" s="7">
        <v>199</v>
      </c>
      <c r="B106" s="7" t="s">
        <v>119</v>
      </c>
      <c r="C106" s="7">
        <v>5</v>
      </c>
      <c r="D106" s="7" t="s">
        <v>120</v>
      </c>
      <c r="E106" s="47">
        <v>0</v>
      </c>
      <c r="F106" s="21">
        <v>0</v>
      </c>
      <c r="G106" s="21">
        <v>45</v>
      </c>
      <c r="H106" s="21">
        <v>0</v>
      </c>
    </row>
    <row r="107" spans="1:8" ht="12.75">
      <c r="A107" s="7">
        <v>129</v>
      </c>
      <c r="B107" s="7" t="s">
        <v>293</v>
      </c>
      <c r="C107" s="7">
        <v>5</v>
      </c>
      <c r="D107" s="7" t="s">
        <v>294</v>
      </c>
      <c r="E107" s="47">
        <v>0</v>
      </c>
      <c r="F107" s="21">
        <v>0</v>
      </c>
      <c r="G107" s="21">
        <v>177</v>
      </c>
      <c r="H107" s="21">
        <v>0</v>
      </c>
    </row>
    <row r="108" spans="1:8" ht="12.75">
      <c r="A108" s="7">
        <v>112</v>
      </c>
      <c r="B108" s="7" t="s">
        <v>260</v>
      </c>
      <c r="C108" s="7">
        <v>5</v>
      </c>
      <c r="D108" s="7" t="s">
        <v>261</v>
      </c>
      <c r="E108" s="47">
        <v>0</v>
      </c>
      <c r="F108" s="21">
        <v>0</v>
      </c>
      <c r="G108" s="21">
        <v>1550</v>
      </c>
      <c r="H108" s="21">
        <v>0</v>
      </c>
    </row>
    <row r="109" spans="1:8" ht="12.75">
      <c r="A109" s="9">
        <v>178</v>
      </c>
      <c r="B109" s="9" t="s">
        <v>388</v>
      </c>
      <c r="C109" s="9">
        <v>6</v>
      </c>
      <c r="D109" s="9" t="s">
        <v>389</v>
      </c>
      <c r="E109" s="49">
        <v>0</v>
      </c>
      <c r="F109" s="22">
        <v>0</v>
      </c>
      <c r="G109" s="22">
        <v>596</v>
      </c>
      <c r="H109" s="22">
        <v>0</v>
      </c>
    </row>
    <row r="110" spans="1:8" ht="12.75">
      <c r="A110" s="9">
        <v>82</v>
      </c>
      <c r="B110" s="9" t="s">
        <v>579</v>
      </c>
      <c r="C110" s="9">
        <v>6</v>
      </c>
      <c r="D110" s="9" t="s">
        <v>580</v>
      </c>
      <c r="E110" s="49">
        <v>0</v>
      </c>
      <c r="F110" s="22">
        <v>0</v>
      </c>
      <c r="G110" s="22">
        <v>426</v>
      </c>
      <c r="H110" s="22">
        <v>0</v>
      </c>
    </row>
    <row r="111" spans="1:8" ht="12.75">
      <c r="A111" s="9">
        <v>91</v>
      </c>
      <c r="B111" s="9" t="s">
        <v>596</v>
      </c>
      <c r="C111" s="9">
        <v>6</v>
      </c>
      <c r="D111" s="9" t="s">
        <v>597</v>
      </c>
      <c r="E111" s="49">
        <v>0</v>
      </c>
      <c r="F111" s="22">
        <v>0</v>
      </c>
      <c r="G111" s="22">
        <v>422</v>
      </c>
      <c r="H111" s="22">
        <v>0</v>
      </c>
    </row>
    <row r="112" spans="1:8" ht="12.75">
      <c r="A112" s="9">
        <v>40</v>
      </c>
      <c r="B112" s="9" t="s">
        <v>497</v>
      </c>
      <c r="C112" s="9">
        <v>6</v>
      </c>
      <c r="D112" s="9" t="s">
        <v>498</v>
      </c>
      <c r="E112" s="49">
        <v>0</v>
      </c>
      <c r="F112" s="22">
        <v>0</v>
      </c>
      <c r="G112" s="22">
        <v>221</v>
      </c>
      <c r="H112" s="22">
        <v>0</v>
      </c>
    </row>
    <row r="113" spans="1:8" ht="12.75">
      <c r="A113" s="9">
        <v>102</v>
      </c>
      <c r="B113" s="9" t="s">
        <v>140</v>
      </c>
      <c r="C113" s="9">
        <v>6</v>
      </c>
      <c r="D113" s="9" t="s">
        <v>240</v>
      </c>
      <c r="E113" s="49">
        <v>0</v>
      </c>
      <c r="F113" s="22">
        <v>0</v>
      </c>
      <c r="G113" s="22">
        <v>32</v>
      </c>
      <c r="H113" s="22">
        <v>0</v>
      </c>
    </row>
    <row r="114" spans="1:8" ht="12.75">
      <c r="A114" s="9">
        <v>97</v>
      </c>
      <c r="B114" s="9" t="s">
        <v>230</v>
      </c>
      <c r="C114" s="9">
        <v>6</v>
      </c>
      <c r="D114" s="9" t="s">
        <v>231</v>
      </c>
      <c r="E114" s="49">
        <v>0</v>
      </c>
      <c r="F114" s="22">
        <v>0</v>
      </c>
      <c r="G114" s="22">
        <v>435</v>
      </c>
      <c r="H114" s="22">
        <v>0</v>
      </c>
    </row>
    <row r="115" spans="1:8" ht="12.75">
      <c r="A115" s="9">
        <v>184</v>
      </c>
      <c r="B115" s="9" t="s">
        <v>399</v>
      </c>
      <c r="C115" s="9">
        <v>6</v>
      </c>
      <c r="D115" s="9" t="s">
        <v>400</v>
      </c>
      <c r="E115" s="49">
        <v>0</v>
      </c>
      <c r="F115" s="22">
        <v>0</v>
      </c>
      <c r="G115" s="22">
        <v>496</v>
      </c>
      <c r="H115" s="22">
        <v>0</v>
      </c>
    </row>
    <row r="116" spans="1:8" ht="12.75">
      <c r="A116" s="9">
        <v>101</v>
      </c>
      <c r="B116" s="9" t="s">
        <v>65</v>
      </c>
      <c r="C116" s="9">
        <v>6</v>
      </c>
      <c r="D116" s="9" t="s">
        <v>239</v>
      </c>
      <c r="E116" s="49">
        <v>0</v>
      </c>
      <c r="F116" s="22">
        <v>0</v>
      </c>
      <c r="G116" s="22">
        <v>745</v>
      </c>
      <c r="H116" s="22">
        <v>0</v>
      </c>
    </row>
    <row r="117" spans="1:8" ht="12.75">
      <c r="A117" s="9">
        <v>22</v>
      </c>
      <c r="B117" s="9" t="s">
        <v>462</v>
      </c>
      <c r="C117" s="9">
        <v>6</v>
      </c>
      <c r="D117" s="9" t="s">
        <v>463</v>
      </c>
      <c r="E117" s="49">
        <v>0</v>
      </c>
      <c r="F117" s="22">
        <v>0</v>
      </c>
      <c r="G117" s="22">
        <v>677</v>
      </c>
      <c r="H117" s="22">
        <v>0</v>
      </c>
    </row>
    <row r="118" spans="1:8" ht="12.75">
      <c r="A118" s="9">
        <v>90</v>
      </c>
      <c r="B118" s="9" t="s">
        <v>594</v>
      </c>
      <c r="C118" s="9">
        <v>6</v>
      </c>
      <c r="D118" s="9" t="s">
        <v>595</v>
      </c>
      <c r="E118" s="49">
        <v>0</v>
      </c>
      <c r="F118" s="22">
        <v>0</v>
      </c>
      <c r="G118" s="22">
        <v>488</v>
      </c>
      <c r="H118" s="22">
        <v>0</v>
      </c>
    </row>
    <row r="119" spans="1:8" ht="12.75">
      <c r="A119" s="9">
        <v>78</v>
      </c>
      <c r="B119" s="9" t="s">
        <v>571</v>
      </c>
      <c r="C119" s="9">
        <v>6</v>
      </c>
      <c r="D119" s="9" t="s">
        <v>572</v>
      </c>
      <c r="E119" s="49">
        <v>1</v>
      </c>
      <c r="F119" s="22">
        <v>1.4727540500736376</v>
      </c>
      <c r="G119" s="22">
        <v>679</v>
      </c>
      <c r="H119" s="22">
        <v>1</v>
      </c>
    </row>
    <row r="120" spans="1:8" ht="12.75">
      <c r="A120" s="9">
        <v>44</v>
      </c>
      <c r="B120" s="9" t="s">
        <v>505</v>
      </c>
      <c r="C120" s="9">
        <v>6</v>
      </c>
      <c r="D120" s="9" t="s">
        <v>506</v>
      </c>
      <c r="E120" s="49">
        <v>1</v>
      </c>
      <c r="F120" s="22">
        <v>2.577319587628866</v>
      </c>
      <c r="G120" s="22">
        <v>388</v>
      </c>
      <c r="H120" s="22">
        <v>1</v>
      </c>
    </row>
    <row r="121" spans="1:8" ht="12.75">
      <c r="A121" s="9">
        <v>110</v>
      </c>
      <c r="B121" s="9" t="s">
        <v>256</v>
      </c>
      <c r="C121" s="9">
        <v>6</v>
      </c>
      <c r="D121" s="9" t="s">
        <v>257</v>
      </c>
      <c r="E121" s="49">
        <v>0</v>
      </c>
      <c r="F121" s="22">
        <v>0</v>
      </c>
      <c r="G121" s="22">
        <v>259</v>
      </c>
      <c r="H121" s="22">
        <v>0</v>
      </c>
    </row>
    <row r="122" spans="1:8" ht="12.75">
      <c r="A122" s="9">
        <v>80</v>
      </c>
      <c r="B122" s="9" t="s">
        <v>575</v>
      </c>
      <c r="C122" s="9">
        <v>6</v>
      </c>
      <c r="D122" s="9" t="s">
        <v>576</v>
      </c>
      <c r="E122" s="49">
        <v>0</v>
      </c>
      <c r="F122" s="22">
        <v>0</v>
      </c>
      <c r="G122" s="22">
        <v>471</v>
      </c>
      <c r="H122" s="22">
        <v>0</v>
      </c>
    </row>
    <row r="123" spans="1:8" ht="12.75">
      <c r="A123" s="9">
        <v>74</v>
      </c>
      <c r="B123" s="9" t="s">
        <v>563</v>
      </c>
      <c r="C123" s="9">
        <v>6</v>
      </c>
      <c r="D123" s="9" t="s">
        <v>564</v>
      </c>
      <c r="E123" s="49">
        <v>0</v>
      </c>
      <c r="F123" s="22">
        <v>0</v>
      </c>
      <c r="G123" s="22">
        <v>587</v>
      </c>
      <c r="H123" s="22">
        <v>0</v>
      </c>
    </row>
    <row r="124" spans="1:8" ht="12.75">
      <c r="A124" s="9">
        <v>47</v>
      </c>
      <c r="B124" s="9" t="s">
        <v>511</v>
      </c>
      <c r="C124" s="9">
        <v>6</v>
      </c>
      <c r="D124" s="9" t="s">
        <v>512</v>
      </c>
      <c r="E124" s="49">
        <v>0</v>
      </c>
      <c r="F124" s="22">
        <v>0</v>
      </c>
      <c r="G124" s="22">
        <v>173</v>
      </c>
      <c r="H124" s="22">
        <v>0</v>
      </c>
    </row>
    <row r="125" spans="1:8" ht="12.75">
      <c r="A125" s="9">
        <v>57</v>
      </c>
      <c r="B125" s="9" t="s">
        <v>529</v>
      </c>
      <c r="C125" s="9">
        <v>6</v>
      </c>
      <c r="D125" s="9" t="s">
        <v>530</v>
      </c>
      <c r="E125" s="49">
        <v>1</v>
      </c>
      <c r="F125" s="22">
        <v>0.8340283569641368</v>
      </c>
      <c r="G125" s="22">
        <v>1199</v>
      </c>
      <c r="H125" s="22">
        <v>1</v>
      </c>
    </row>
    <row r="126" spans="1:8" ht="12.75">
      <c r="A126" s="9">
        <v>77</v>
      </c>
      <c r="B126" s="9" t="s">
        <v>569</v>
      </c>
      <c r="C126" s="9">
        <v>6</v>
      </c>
      <c r="D126" s="9" t="s">
        <v>570</v>
      </c>
      <c r="E126" s="49">
        <v>1</v>
      </c>
      <c r="F126" s="22">
        <v>1.8050541516245489</v>
      </c>
      <c r="G126" s="22">
        <v>554</v>
      </c>
      <c r="H126" s="22">
        <v>1</v>
      </c>
    </row>
    <row r="127" spans="1:8" ht="12.75">
      <c r="A127" s="9">
        <v>106</v>
      </c>
      <c r="B127" s="9" t="s">
        <v>247</v>
      </c>
      <c r="C127" s="9">
        <v>6</v>
      </c>
      <c r="D127" s="9" t="s">
        <v>248</v>
      </c>
      <c r="E127" s="49">
        <v>0</v>
      </c>
      <c r="F127" s="22">
        <v>0</v>
      </c>
      <c r="G127" s="22">
        <v>464</v>
      </c>
      <c r="H127" s="22">
        <v>0</v>
      </c>
    </row>
    <row r="128" spans="1:8" ht="12.75">
      <c r="A128" s="9">
        <v>116</v>
      </c>
      <c r="B128" s="9" t="s">
        <v>268</v>
      </c>
      <c r="C128" s="9">
        <v>6</v>
      </c>
      <c r="D128" s="9" t="s">
        <v>269</v>
      </c>
      <c r="E128" s="49">
        <v>0</v>
      </c>
      <c r="F128" s="22">
        <v>0</v>
      </c>
      <c r="G128" s="22">
        <v>406</v>
      </c>
      <c r="H128" s="22">
        <v>0</v>
      </c>
    </row>
    <row r="129" spans="1:8" ht="12.75">
      <c r="A129" s="9">
        <v>86</v>
      </c>
      <c r="B129" s="9" t="s">
        <v>587</v>
      </c>
      <c r="C129" s="9">
        <v>6</v>
      </c>
      <c r="D129" s="9" t="s">
        <v>588</v>
      </c>
      <c r="E129" s="49">
        <v>0</v>
      </c>
      <c r="F129" s="22">
        <v>0</v>
      </c>
      <c r="G129" s="22">
        <v>413</v>
      </c>
      <c r="H129" s="22">
        <v>0</v>
      </c>
    </row>
    <row r="130" spans="1:8" ht="12.75">
      <c r="A130" s="9">
        <v>49</v>
      </c>
      <c r="B130" s="9" t="s">
        <v>515</v>
      </c>
      <c r="C130" s="9">
        <v>6</v>
      </c>
      <c r="D130" s="9" t="s">
        <v>516</v>
      </c>
      <c r="E130" s="49">
        <v>0</v>
      </c>
      <c r="F130" s="22">
        <v>0</v>
      </c>
      <c r="G130" s="22">
        <v>300</v>
      </c>
      <c r="H130" s="22">
        <v>0</v>
      </c>
    </row>
    <row r="131" spans="1:8" ht="12.75">
      <c r="A131" s="9">
        <v>107</v>
      </c>
      <c r="B131" s="9" t="s">
        <v>249</v>
      </c>
      <c r="C131" s="9">
        <v>6</v>
      </c>
      <c r="D131" s="9" t="s">
        <v>250</v>
      </c>
      <c r="E131" s="49">
        <v>0</v>
      </c>
      <c r="F131" s="22">
        <v>0</v>
      </c>
      <c r="G131" s="22">
        <v>431</v>
      </c>
      <c r="H131" s="22">
        <v>0</v>
      </c>
    </row>
    <row r="132" spans="1:8" ht="12.75">
      <c r="A132" s="9">
        <v>149</v>
      </c>
      <c r="B132" s="9" t="s">
        <v>332</v>
      </c>
      <c r="C132" s="9">
        <v>6</v>
      </c>
      <c r="D132" s="9" t="s">
        <v>333</v>
      </c>
      <c r="E132" s="49">
        <v>1</v>
      </c>
      <c r="F132" s="22">
        <v>1.2254901960784315</v>
      </c>
      <c r="G132" s="22">
        <v>816</v>
      </c>
      <c r="H132" s="22">
        <v>1</v>
      </c>
    </row>
    <row r="133" spans="1:8" ht="12.75">
      <c r="A133" s="10">
        <v>94</v>
      </c>
      <c r="B133" s="10" t="s">
        <v>602</v>
      </c>
      <c r="C133" s="10">
        <v>7</v>
      </c>
      <c r="D133" s="10" t="s">
        <v>603</v>
      </c>
      <c r="E133" s="50">
        <v>2</v>
      </c>
      <c r="F133" s="23">
        <v>0.7052186177715092</v>
      </c>
      <c r="G133" s="23">
        <v>2836</v>
      </c>
      <c r="H133" s="23">
        <v>2</v>
      </c>
    </row>
    <row r="134" spans="1:8" ht="12.75">
      <c r="A134" s="10">
        <v>181</v>
      </c>
      <c r="B134" s="10" t="s">
        <v>72</v>
      </c>
      <c r="C134" s="10">
        <v>7</v>
      </c>
      <c r="D134" s="10" t="s">
        <v>394</v>
      </c>
      <c r="E134" s="50">
        <v>0</v>
      </c>
      <c r="F134" s="23">
        <v>0</v>
      </c>
      <c r="G134" s="23">
        <v>509</v>
      </c>
      <c r="H134" s="23">
        <v>0</v>
      </c>
    </row>
    <row r="135" spans="1:8" ht="12.75">
      <c r="A135" s="10">
        <v>23</v>
      </c>
      <c r="B135" s="10" t="s">
        <v>62</v>
      </c>
      <c r="C135" s="10">
        <v>7</v>
      </c>
      <c r="D135" s="10" t="s">
        <v>464</v>
      </c>
      <c r="E135" s="50">
        <v>0</v>
      </c>
      <c r="F135" s="23">
        <v>0</v>
      </c>
      <c r="G135" s="23">
        <v>405</v>
      </c>
      <c r="H135" s="23">
        <v>0</v>
      </c>
    </row>
    <row r="136" spans="1:8" ht="12.75">
      <c r="A136" s="10">
        <v>117</v>
      </c>
      <c r="B136" s="10" t="s">
        <v>270</v>
      </c>
      <c r="C136" s="10">
        <v>7</v>
      </c>
      <c r="D136" s="10" t="s">
        <v>271</v>
      </c>
      <c r="E136" s="50">
        <v>1</v>
      </c>
      <c r="F136" s="23">
        <v>1.876172607879925</v>
      </c>
      <c r="G136" s="23">
        <v>533</v>
      </c>
      <c r="H136" s="23">
        <v>1</v>
      </c>
    </row>
    <row r="137" spans="1:8" ht="12.75">
      <c r="A137" s="10">
        <v>28</v>
      </c>
      <c r="B137" s="10" t="s">
        <v>473</v>
      </c>
      <c r="C137" s="10">
        <v>7</v>
      </c>
      <c r="D137" s="10" t="s">
        <v>474</v>
      </c>
      <c r="E137" s="50">
        <v>0</v>
      </c>
      <c r="F137" s="23">
        <v>0</v>
      </c>
      <c r="G137" s="23">
        <v>563</v>
      </c>
      <c r="H137" s="23">
        <v>0</v>
      </c>
    </row>
    <row r="138" spans="1:8" ht="12.75">
      <c r="A138" s="10">
        <v>198</v>
      </c>
      <c r="B138" s="10" t="s">
        <v>117</v>
      </c>
      <c r="C138" s="10">
        <v>7</v>
      </c>
      <c r="D138" s="10" t="s">
        <v>118</v>
      </c>
      <c r="E138" s="50">
        <v>1</v>
      </c>
      <c r="F138" s="23">
        <v>1.3192612137203166</v>
      </c>
      <c r="G138" s="23">
        <v>758</v>
      </c>
      <c r="H138" s="23">
        <v>1</v>
      </c>
    </row>
    <row r="139" spans="1:8" ht="12.75">
      <c r="A139" s="12">
        <v>55</v>
      </c>
      <c r="B139" s="12" t="s">
        <v>138</v>
      </c>
      <c r="C139" s="12">
        <v>8</v>
      </c>
      <c r="D139" s="12" t="s">
        <v>526</v>
      </c>
      <c r="E139" s="52">
        <v>0</v>
      </c>
      <c r="F139" s="24">
        <v>0</v>
      </c>
      <c r="G139" s="24">
        <v>313</v>
      </c>
      <c r="H139" s="24">
        <v>0</v>
      </c>
    </row>
    <row r="140" spans="1:8" ht="12.75">
      <c r="A140" s="12">
        <v>34</v>
      </c>
      <c r="B140" s="12" t="s">
        <v>485</v>
      </c>
      <c r="C140" s="12">
        <v>8</v>
      </c>
      <c r="D140" s="12" t="s">
        <v>486</v>
      </c>
      <c r="E140" s="52">
        <v>3</v>
      </c>
      <c r="F140" s="24">
        <v>1.8083182640144664</v>
      </c>
      <c r="G140" s="24">
        <v>1659</v>
      </c>
      <c r="H140" s="24">
        <v>3</v>
      </c>
    </row>
    <row r="141" spans="1:8" ht="12.75">
      <c r="A141" s="12">
        <v>29</v>
      </c>
      <c r="B141" s="12" t="s">
        <v>475</v>
      </c>
      <c r="C141" s="12">
        <v>8</v>
      </c>
      <c r="D141" s="12" t="s">
        <v>476</v>
      </c>
      <c r="E141" s="52">
        <v>0</v>
      </c>
      <c r="F141" s="24">
        <v>0</v>
      </c>
      <c r="G141" s="24">
        <v>335</v>
      </c>
      <c r="H141" s="24">
        <v>0</v>
      </c>
    </row>
    <row r="142" spans="1:8" ht="12.75">
      <c r="A142" s="12">
        <v>99</v>
      </c>
      <c r="B142" s="12" t="s">
        <v>234</v>
      </c>
      <c r="C142" s="12">
        <v>8</v>
      </c>
      <c r="D142" s="12" t="s">
        <v>235</v>
      </c>
      <c r="E142" s="52">
        <v>0</v>
      </c>
      <c r="F142" s="24">
        <v>0</v>
      </c>
      <c r="G142" s="24">
        <v>836</v>
      </c>
      <c r="H142" s="24">
        <v>0</v>
      </c>
    </row>
    <row r="143" spans="1:8" ht="12.75">
      <c r="A143" s="12">
        <v>114</v>
      </c>
      <c r="B143" s="12" t="s">
        <v>264</v>
      </c>
      <c r="C143" s="12">
        <v>8</v>
      </c>
      <c r="D143" s="12" t="s">
        <v>265</v>
      </c>
      <c r="E143" s="52">
        <v>0</v>
      </c>
      <c r="F143" s="24">
        <v>0</v>
      </c>
      <c r="G143" s="24">
        <v>2059</v>
      </c>
      <c r="H143" s="24">
        <v>0</v>
      </c>
    </row>
    <row r="144" spans="1:8" ht="12.75">
      <c r="A144" s="12">
        <v>72</v>
      </c>
      <c r="B144" s="12" t="s">
        <v>559</v>
      </c>
      <c r="C144" s="12">
        <v>8</v>
      </c>
      <c r="D144" s="12" t="s">
        <v>560</v>
      </c>
      <c r="E144" s="52">
        <v>2</v>
      </c>
      <c r="F144" s="24">
        <v>0.5303632988597189</v>
      </c>
      <c r="G144" s="24">
        <v>3771</v>
      </c>
      <c r="H144" s="24">
        <v>2</v>
      </c>
    </row>
    <row r="145" spans="1:8" ht="12.75">
      <c r="A145" s="12">
        <v>43</v>
      </c>
      <c r="B145" s="12" t="s">
        <v>503</v>
      </c>
      <c r="C145" s="12">
        <v>8</v>
      </c>
      <c r="D145" s="12" t="s">
        <v>504</v>
      </c>
      <c r="E145" s="52">
        <v>1</v>
      </c>
      <c r="F145" s="24">
        <v>1.2269938650306749</v>
      </c>
      <c r="G145" s="24">
        <v>815</v>
      </c>
      <c r="H145" s="24">
        <v>1</v>
      </c>
    </row>
    <row r="146" spans="1:8" ht="12.75">
      <c r="A146" s="12">
        <v>73</v>
      </c>
      <c r="B146" s="12" t="s">
        <v>561</v>
      </c>
      <c r="C146" s="12">
        <v>8</v>
      </c>
      <c r="D146" s="12" t="s">
        <v>562</v>
      </c>
      <c r="E146" s="52">
        <v>0</v>
      </c>
      <c r="F146" s="24">
        <v>0</v>
      </c>
      <c r="G146" s="24">
        <v>3316</v>
      </c>
      <c r="H146" s="24">
        <v>0</v>
      </c>
    </row>
    <row r="147" spans="1:8" ht="12.75">
      <c r="A147" s="12">
        <v>45</v>
      </c>
      <c r="B147" s="12" t="s">
        <v>507</v>
      </c>
      <c r="C147" s="12">
        <v>8</v>
      </c>
      <c r="D147" s="12" t="s">
        <v>508</v>
      </c>
      <c r="E147" s="52">
        <v>0</v>
      </c>
      <c r="F147" s="24">
        <v>0</v>
      </c>
      <c r="G147" s="24">
        <v>1505</v>
      </c>
      <c r="H147" s="24">
        <v>0</v>
      </c>
    </row>
    <row r="148" spans="1:8" ht="12.75">
      <c r="A148" s="12">
        <v>52</v>
      </c>
      <c r="B148" s="12" t="s">
        <v>521</v>
      </c>
      <c r="C148" s="12">
        <v>8</v>
      </c>
      <c r="D148" s="12" t="s">
        <v>522</v>
      </c>
      <c r="E148" s="52">
        <v>1</v>
      </c>
      <c r="F148" s="24">
        <v>1.371742112482853</v>
      </c>
      <c r="G148" s="24">
        <v>729</v>
      </c>
      <c r="H148" s="24">
        <v>1</v>
      </c>
    </row>
    <row r="149" spans="1:8" ht="12.75">
      <c r="A149" s="12">
        <v>95</v>
      </c>
      <c r="B149" s="12" t="s">
        <v>604</v>
      </c>
      <c r="C149" s="12">
        <v>8</v>
      </c>
      <c r="D149" s="12" t="s">
        <v>605</v>
      </c>
      <c r="E149" s="52">
        <v>0</v>
      </c>
      <c r="F149" s="24">
        <v>0</v>
      </c>
      <c r="G149" s="24">
        <v>322</v>
      </c>
      <c r="H149" s="24">
        <v>0</v>
      </c>
    </row>
    <row r="150" spans="1:8" ht="12.75">
      <c r="A150" s="12">
        <v>98</v>
      </c>
      <c r="B150" s="12" t="s">
        <v>232</v>
      </c>
      <c r="C150" s="12">
        <v>8</v>
      </c>
      <c r="D150" s="12" t="s">
        <v>233</v>
      </c>
      <c r="E150" s="52">
        <v>0</v>
      </c>
      <c r="F150" s="24">
        <v>0</v>
      </c>
      <c r="G150" s="24">
        <v>425</v>
      </c>
      <c r="H150" s="24">
        <v>0</v>
      </c>
    </row>
    <row r="151" spans="1:8" ht="12.75">
      <c r="A151" s="12">
        <v>100</v>
      </c>
      <c r="B151" s="12" t="s">
        <v>236</v>
      </c>
      <c r="C151" s="12">
        <v>8</v>
      </c>
      <c r="D151" s="12" t="s">
        <v>237</v>
      </c>
      <c r="E151" s="52">
        <v>0</v>
      </c>
      <c r="F151" s="24">
        <v>0</v>
      </c>
      <c r="G151" s="24">
        <v>4988</v>
      </c>
      <c r="H151" s="24">
        <v>0</v>
      </c>
    </row>
    <row r="152" spans="1:8" ht="12.75">
      <c r="A152" s="12">
        <v>103</v>
      </c>
      <c r="B152" s="12" t="s">
        <v>241</v>
      </c>
      <c r="C152" s="12">
        <v>8</v>
      </c>
      <c r="D152" s="12" t="s">
        <v>242</v>
      </c>
      <c r="E152" s="52">
        <v>0</v>
      </c>
      <c r="F152" s="24">
        <v>0</v>
      </c>
      <c r="G152" s="24">
        <v>746</v>
      </c>
      <c r="H152" s="24">
        <v>0</v>
      </c>
    </row>
    <row r="153" spans="1:8" ht="12.75">
      <c r="A153" s="12">
        <v>93</v>
      </c>
      <c r="B153" s="12" t="s">
        <v>600</v>
      </c>
      <c r="C153" s="12">
        <v>8</v>
      </c>
      <c r="D153" s="12" t="s">
        <v>601</v>
      </c>
      <c r="E153" s="52">
        <v>0</v>
      </c>
      <c r="F153" s="24">
        <v>0</v>
      </c>
      <c r="G153" s="24">
        <v>200</v>
      </c>
      <c r="H153" s="24">
        <v>0</v>
      </c>
    </row>
    <row r="154" spans="1:8" ht="12.75">
      <c r="A154" s="12">
        <v>121</v>
      </c>
      <c r="B154" s="12" t="s">
        <v>278</v>
      </c>
      <c r="C154" s="12">
        <v>8</v>
      </c>
      <c r="D154" s="12" t="s">
        <v>279</v>
      </c>
      <c r="E154" s="52">
        <v>0</v>
      </c>
      <c r="F154" s="24">
        <v>0</v>
      </c>
      <c r="G154" s="24">
        <v>1235</v>
      </c>
      <c r="H154" s="24">
        <v>0</v>
      </c>
    </row>
    <row r="155" spans="1:8" ht="12.75">
      <c r="A155" s="12">
        <v>104</v>
      </c>
      <c r="B155" s="12" t="s">
        <v>243</v>
      </c>
      <c r="C155" s="12">
        <v>8</v>
      </c>
      <c r="D155" s="12" t="s">
        <v>244</v>
      </c>
      <c r="E155" s="52">
        <v>0</v>
      </c>
      <c r="F155" s="24">
        <v>0</v>
      </c>
      <c r="G155" s="24">
        <v>1215</v>
      </c>
      <c r="H155" s="24">
        <v>0</v>
      </c>
    </row>
    <row r="156" spans="1:8" ht="12.75">
      <c r="A156" s="12">
        <v>153</v>
      </c>
      <c r="B156" s="12" t="s">
        <v>340</v>
      </c>
      <c r="C156" s="12">
        <v>8</v>
      </c>
      <c r="D156" s="12" t="s">
        <v>341</v>
      </c>
      <c r="E156" s="52">
        <v>0</v>
      </c>
      <c r="F156" s="24">
        <v>0</v>
      </c>
      <c r="G156" s="24">
        <v>445</v>
      </c>
      <c r="H156" s="24">
        <v>0</v>
      </c>
    </row>
    <row r="157" spans="1:8" ht="12.75">
      <c r="A157" s="12">
        <v>115</v>
      </c>
      <c r="B157" s="12" t="s">
        <v>266</v>
      </c>
      <c r="C157" s="12">
        <v>8</v>
      </c>
      <c r="D157" s="12" t="s">
        <v>267</v>
      </c>
      <c r="E157" s="52">
        <v>1</v>
      </c>
      <c r="F157" s="24">
        <v>0.8169934640522876</v>
      </c>
      <c r="G157" s="24">
        <v>1224</v>
      </c>
      <c r="H157" s="24">
        <v>1</v>
      </c>
    </row>
    <row r="158" spans="1:8" ht="12.75">
      <c r="A158" s="12">
        <v>79</v>
      </c>
      <c r="B158" s="12" t="s">
        <v>573</v>
      </c>
      <c r="C158" s="12">
        <v>8</v>
      </c>
      <c r="D158" s="12" t="s">
        <v>574</v>
      </c>
      <c r="E158" s="52">
        <v>0</v>
      </c>
      <c r="F158" s="24">
        <v>0</v>
      </c>
      <c r="G158" s="24">
        <v>699</v>
      </c>
      <c r="H158" s="24">
        <v>0</v>
      </c>
    </row>
    <row r="159" spans="1:8" ht="12.75">
      <c r="A159" s="12">
        <v>118</v>
      </c>
      <c r="B159" s="12" t="s">
        <v>272</v>
      </c>
      <c r="C159" s="12">
        <v>8</v>
      </c>
      <c r="D159" s="12" t="s">
        <v>273</v>
      </c>
      <c r="E159" s="52">
        <v>0</v>
      </c>
      <c r="F159" s="24">
        <v>0</v>
      </c>
      <c r="G159" s="24">
        <v>1064</v>
      </c>
      <c r="H159" s="24">
        <v>0</v>
      </c>
    </row>
    <row r="160" spans="1:8" ht="12.75">
      <c r="A160" s="12">
        <v>61</v>
      </c>
      <c r="B160" s="12" t="s">
        <v>538</v>
      </c>
      <c r="C160" s="12">
        <v>8</v>
      </c>
      <c r="D160" s="12" t="s">
        <v>539</v>
      </c>
      <c r="E160" s="52">
        <v>0</v>
      </c>
      <c r="F160" s="24">
        <v>0</v>
      </c>
      <c r="G160" s="24">
        <v>1734</v>
      </c>
      <c r="H160" s="24">
        <v>0</v>
      </c>
    </row>
    <row r="161" spans="1:8" ht="12.75">
      <c r="A161" s="12">
        <v>89</v>
      </c>
      <c r="B161" s="12" t="s">
        <v>592</v>
      </c>
      <c r="C161" s="12">
        <v>8</v>
      </c>
      <c r="D161" s="12" t="s">
        <v>593</v>
      </c>
      <c r="E161" s="52">
        <v>3</v>
      </c>
      <c r="F161" s="24">
        <v>3.067484662576687</v>
      </c>
      <c r="G161" s="24">
        <v>978</v>
      </c>
      <c r="H161" s="24">
        <v>3</v>
      </c>
    </row>
    <row r="162" spans="1:8" ht="12.75">
      <c r="A162" s="12">
        <v>85</v>
      </c>
      <c r="B162" s="12" t="s">
        <v>585</v>
      </c>
      <c r="C162" s="12">
        <v>8</v>
      </c>
      <c r="D162" s="12" t="s">
        <v>586</v>
      </c>
      <c r="E162" s="52">
        <v>0</v>
      </c>
      <c r="F162" s="24">
        <v>0</v>
      </c>
      <c r="G162" s="24">
        <v>3023</v>
      </c>
      <c r="H162" s="24">
        <v>0</v>
      </c>
    </row>
    <row r="163" spans="1:8" ht="12.75">
      <c r="A163" s="12">
        <v>194</v>
      </c>
      <c r="B163" s="12" t="s">
        <v>110</v>
      </c>
      <c r="C163" s="12">
        <v>8</v>
      </c>
      <c r="D163" s="12" t="s">
        <v>111</v>
      </c>
      <c r="E163" s="52">
        <v>0</v>
      </c>
      <c r="F163" s="24">
        <v>0</v>
      </c>
      <c r="G163" s="24">
        <v>448</v>
      </c>
      <c r="H163" s="24">
        <v>0</v>
      </c>
    </row>
    <row r="164" spans="1:8" ht="12.75">
      <c r="A164" s="12">
        <v>39</v>
      </c>
      <c r="B164" s="12" t="s">
        <v>136</v>
      </c>
      <c r="C164" s="12">
        <v>8</v>
      </c>
      <c r="D164" s="12" t="s">
        <v>496</v>
      </c>
      <c r="E164" s="52">
        <v>0</v>
      </c>
      <c r="F164" s="24">
        <v>0</v>
      </c>
      <c r="G164" s="24">
        <v>296</v>
      </c>
      <c r="H164" s="24">
        <v>0</v>
      </c>
    </row>
    <row r="165" spans="1:8" ht="12.75">
      <c r="A165" s="12">
        <v>71</v>
      </c>
      <c r="B165" s="12" t="s">
        <v>557</v>
      </c>
      <c r="C165" s="12">
        <v>8</v>
      </c>
      <c r="D165" s="12" t="s">
        <v>558</v>
      </c>
      <c r="E165" s="52">
        <v>0</v>
      </c>
      <c r="F165" s="24">
        <v>0</v>
      </c>
      <c r="G165" s="24">
        <v>314</v>
      </c>
      <c r="H165" s="24">
        <v>0</v>
      </c>
    </row>
    <row r="166" spans="1:8" ht="12.75">
      <c r="A166" s="12">
        <v>87</v>
      </c>
      <c r="B166" s="12" t="s">
        <v>64</v>
      </c>
      <c r="C166" s="12">
        <v>8</v>
      </c>
      <c r="D166" s="12" t="s">
        <v>589</v>
      </c>
      <c r="E166" s="52">
        <v>0</v>
      </c>
      <c r="F166" s="24">
        <v>0</v>
      </c>
      <c r="G166" s="24">
        <v>312</v>
      </c>
      <c r="H166" s="24">
        <v>0</v>
      </c>
    </row>
    <row r="167" spans="1:8" ht="12.75">
      <c r="A167" s="12">
        <v>67</v>
      </c>
      <c r="B167" s="12" t="s">
        <v>549</v>
      </c>
      <c r="C167" s="12">
        <v>8</v>
      </c>
      <c r="D167" s="12" t="s">
        <v>550</v>
      </c>
      <c r="E167" s="52">
        <v>0</v>
      </c>
      <c r="F167" s="24">
        <v>0</v>
      </c>
      <c r="G167" s="24">
        <v>1087</v>
      </c>
      <c r="H167" s="24">
        <v>0</v>
      </c>
    </row>
    <row r="168" spans="1:8" ht="12.75">
      <c r="A168" s="12">
        <v>54</v>
      </c>
      <c r="B168" s="12" t="s">
        <v>137</v>
      </c>
      <c r="C168" s="12">
        <v>8</v>
      </c>
      <c r="D168" s="12" t="s">
        <v>525</v>
      </c>
      <c r="E168" s="52">
        <v>0</v>
      </c>
      <c r="F168" s="24">
        <v>0</v>
      </c>
      <c r="G168" s="24">
        <v>656</v>
      </c>
      <c r="H168" s="24">
        <v>0</v>
      </c>
    </row>
    <row r="169" spans="1:8" ht="12.75">
      <c r="A169" s="12">
        <v>46</v>
      </c>
      <c r="B169" s="12" t="s">
        <v>509</v>
      </c>
      <c r="C169" s="12">
        <v>8</v>
      </c>
      <c r="D169" s="12" t="s">
        <v>510</v>
      </c>
      <c r="E169" s="52">
        <v>0</v>
      </c>
      <c r="F169" s="24">
        <v>0</v>
      </c>
      <c r="G169" s="24">
        <v>635</v>
      </c>
      <c r="H169" s="24">
        <v>0</v>
      </c>
    </row>
    <row r="170" spans="1:8" ht="12.75">
      <c r="A170" s="12">
        <v>68</v>
      </c>
      <c r="B170" s="12" t="s">
        <v>551</v>
      </c>
      <c r="C170" s="12">
        <v>8</v>
      </c>
      <c r="D170" s="12" t="s">
        <v>552</v>
      </c>
      <c r="E170" s="52">
        <v>0</v>
      </c>
      <c r="F170" s="24">
        <v>0</v>
      </c>
      <c r="G170" s="24">
        <v>2242</v>
      </c>
      <c r="H170" s="24">
        <v>0</v>
      </c>
    </row>
    <row r="171" spans="1:8" ht="12.75">
      <c r="A171" s="11">
        <v>65</v>
      </c>
      <c r="B171" s="11" t="s">
        <v>546</v>
      </c>
      <c r="C171" s="11">
        <v>9</v>
      </c>
      <c r="D171" s="11" t="s">
        <v>547</v>
      </c>
      <c r="E171" s="51">
        <v>0</v>
      </c>
      <c r="F171" s="25">
        <v>0</v>
      </c>
      <c r="G171" s="25">
        <v>479</v>
      </c>
      <c r="H171" s="25">
        <v>0</v>
      </c>
    </row>
    <row r="172" spans="1:8" ht="12.75">
      <c r="A172" s="11">
        <v>62</v>
      </c>
      <c r="B172" s="11" t="s">
        <v>540</v>
      </c>
      <c r="C172" s="11">
        <v>9</v>
      </c>
      <c r="D172" s="11" t="s">
        <v>541</v>
      </c>
      <c r="E172" s="51">
        <v>1</v>
      </c>
      <c r="F172" s="25">
        <v>2.6525198938992043</v>
      </c>
      <c r="G172" s="25">
        <v>377</v>
      </c>
      <c r="H172" s="25">
        <v>1</v>
      </c>
    </row>
    <row r="173" spans="1:8" ht="12.75">
      <c r="A173" s="11">
        <v>66</v>
      </c>
      <c r="B173" s="11" t="s">
        <v>139</v>
      </c>
      <c r="C173" s="11">
        <v>9</v>
      </c>
      <c r="D173" s="11" t="s">
        <v>548</v>
      </c>
      <c r="E173" s="51">
        <v>0</v>
      </c>
      <c r="F173" s="25">
        <v>0</v>
      </c>
      <c r="G173" s="25">
        <v>430</v>
      </c>
      <c r="H173" s="25">
        <v>0</v>
      </c>
    </row>
    <row r="174" spans="1:8" ht="12.75">
      <c r="A174" s="11">
        <v>56</v>
      </c>
      <c r="B174" s="11" t="s">
        <v>527</v>
      </c>
      <c r="C174" s="11">
        <v>9</v>
      </c>
      <c r="D174" s="11" t="s">
        <v>528</v>
      </c>
      <c r="E174" s="51">
        <v>0</v>
      </c>
      <c r="F174" s="25">
        <v>0</v>
      </c>
      <c r="G174" s="25">
        <v>610</v>
      </c>
      <c r="H174" s="25">
        <v>0</v>
      </c>
    </row>
    <row r="175" spans="1:8" ht="12.75">
      <c r="A175" s="11">
        <v>48</v>
      </c>
      <c r="B175" s="11" t="s">
        <v>513</v>
      </c>
      <c r="C175" s="11">
        <v>9</v>
      </c>
      <c r="D175" s="11" t="s">
        <v>514</v>
      </c>
      <c r="E175" s="51">
        <v>0</v>
      </c>
      <c r="F175" s="25">
        <v>0</v>
      </c>
      <c r="G175" s="25">
        <v>532</v>
      </c>
      <c r="H175" s="25">
        <v>0</v>
      </c>
    </row>
    <row r="176" spans="1:8" ht="12.75">
      <c r="A176" s="11">
        <v>30</v>
      </c>
      <c r="B176" s="11" t="s">
        <v>477</v>
      </c>
      <c r="C176" s="11">
        <v>9</v>
      </c>
      <c r="D176" s="11" t="s">
        <v>478</v>
      </c>
      <c r="E176" s="51">
        <v>0</v>
      </c>
      <c r="F176" s="25">
        <v>0</v>
      </c>
      <c r="G176" s="25">
        <v>418</v>
      </c>
      <c r="H176" s="25">
        <v>0</v>
      </c>
    </row>
    <row r="177" spans="1:8" ht="12.75">
      <c r="A177" s="11">
        <v>32</v>
      </c>
      <c r="B177" s="11" t="s">
        <v>481</v>
      </c>
      <c r="C177" s="11">
        <v>9</v>
      </c>
      <c r="D177" s="11" t="s">
        <v>482</v>
      </c>
      <c r="E177" s="51">
        <v>0</v>
      </c>
      <c r="F177" s="25">
        <v>0</v>
      </c>
      <c r="G177" s="25">
        <v>581</v>
      </c>
      <c r="H177" s="25">
        <v>0</v>
      </c>
    </row>
    <row r="178" spans="1:8" ht="12.75">
      <c r="A178" s="11">
        <v>36</v>
      </c>
      <c r="B178" s="11" t="s">
        <v>490</v>
      </c>
      <c r="C178" s="11">
        <v>9</v>
      </c>
      <c r="D178" s="11" t="s">
        <v>491</v>
      </c>
      <c r="E178" s="51">
        <v>0</v>
      </c>
      <c r="F178" s="25">
        <v>0</v>
      </c>
      <c r="G178" s="25">
        <v>399</v>
      </c>
      <c r="H178" s="25">
        <v>0</v>
      </c>
    </row>
    <row r="179" spans="1:8" ht="12.75">
      <c r="A179" s="11">
        <v>38</v>
      </c>
      <c r="B179" s="11" t="s">
        <v>494</v>
      </c>
      <c r="C179" s="11">
        <v>9</v>
      </c>
      <c r="D179" s="11" t="s">
        <v>495</v>
      </c>
      <c r="E179" s="51">
        <v>0</v>
      </c>
      <c r="F179" s="25">
        <v>0</v>
      </c>
      <c r="G179" s="25">
        <v>567</v>
      </c>
      <c r="H179" s="25">
        <v>0</v>
      </c>
    </row>
    <row r="180" spans="1:8" ht="12.75">
      <c r="A180" s="11">
        <v>50</v>
      </c>
      <c r="B180" s="11" t="s">
        <v>517</v>
      </c>
      <c r="C180" s="11">
        <v>9</v>
      </c>
      <c r="D180" s="11" t="s">
        <v>518</v>
      </c>
      <c r="E180" s="51">
        <v>0</v>
      </c>
      <c r="F180" s="25">
        <v>0</v>
      </c>
      <c r="G180" s="25">
        <v>459</v>
      </c>
      <c r="H180" s="25">
        <v>0</v>
      </c>
    </row>
    <row r="181" spans="1:8" ht="12.75">
      <c r="A181" s="11">
        <v>41</v>
      </c>
      <c r="B181" s="11" t="s">
        <v>499</v>
      </c>
      <c r="C181" s="11">
        <v>9</v>
      </c>
      <c r="D181" s="11" t="s">
        <v>500</v>
      </c>
      <c r="E181" s="51">
        <v>1</v>
      </c>
      <c r="F181" s="25">
        <v>2.631578947368421</v>
      </c>
      <c r="G181" s="25">
        <v>380</v>
      </c>
      <c r="H181" s="25">
        <v>1</v>
      </c>
    </row>
    <row r="182" spans="1:8" ht="12.75">
      <c r="A182" s="11">
        <v>60</v>
      </c>
      <c r="B182" s="11" t="s">
        <v>63</v>
      </c>
      <c r="C182" s="11">
        <v>9</v>
      </c>
      <c r="D182" s="11" t="s">
        <v>537</v>
      </c>
      <c r="E182" s="51">
        <v>0</v>
      </c>
      <c r="F182" s="25">
        <v>0</v>
      </c>
      <c r="G182" s="25">
        <v>431</v>
      </c>
      <c r="H182" s="25">
        <v>0</v>
      </c>
    </row>
    <row r="183" spans="1:8" ht="12.75">
      <c r="A183" s="11">
        <v>37</v>
      </c>
      <c r="B183" s="11" t="s">
        <v>492</v>
      </c>
      <c r="C183" s="11">
        <v>9</v>
      </c>
      <c r="D183" s="11" t="s">
        <v>493</v>
      </c>
      <c r="E183" s="51">
        <v>2</v>
      </c>
      <c r="F183" s="25">
        <v>3.134796238244514</v>
      </c>
      <c r="G183" s="25">
        <v>638</v>
      </c>
      <c r="H183" s="25">
        <v>2</v>
      </c>
    </row>
    <row r="184" spans="1:8" ht="12.75">
      <c r="A184" s="11">
        <v>113</v>
      </c>
      <c r="B184" s="11" t="s">
        <v>66</v>
      </c>
      <c r="C184" s="11">
        <v>9</v>
      </c>
      <c r="D184" s="11" t="s">
        <v>263</v>
      </c>
      <c r="E184" s="51">
        <v>0</v>
      </c>
      <c r="F184" s="25">
        <v>0</v>
      </c>
      <c r="G184" s="25">
        <v>345</v>
      </c>
      <c r="H184" s="25">
        <v>0</v>
      </c>
    </row>
    <row r="185" spans="1:8" ht="12.75">
      <c r="A185" s="11">
        <v>69</v>
      </c>
      <c r="B185" s="11" t="s">
        <v>553</v>
      </c>
      <c r="C185" s="11">
        <v>9</v>
      </c>
      <c r="D185" s="11" t="s">
        <v>554</v>
      </c>
      <c r="E185" s="51">
        <v>0</v>
      </c>
      <c r="F185" s="25">
        <v>0</v>
      </c>
      <c r="G185" s="25">
        <v>612</v>
      </c>
      <c r="H185" s="25">
        <v>0</v>
      </c>
    </row>
    <row r="186" spans="1:8" ht="12.75">
      <c r="A186" s="11">
        <v>196</v>
      </c>
      <c r="B186" s="11" t="s">
        <v>141</v>
      </c>
      <c r="C186" s="11">
        <v>9</v>
      </c>
      <c r="D186" s="11" t="s">
        <v>114</v>
      </c>
      <c r="E186" s="51">
        <v>0</v>
      </c>
      <c r="F186" s="25">
        <v>0</v>
      </c>
      <c r="G186" s="25">
        <v>610</v>
      </c>
      <c r="H186" s="25">
        <v>0</v>
      </c>
    </row>
    <row r="187" spans="1:8" ht="12.75">
      <c r="A187" s="11">
        <v>42</v>
      </c>
      <c r="B187" s="11" t="s">
        <v>501</v>
      </c>
      <c r="C187" s="11">
        <v>9</v>
      </c>
      <c r="D187" s="11" t="s">
        <v>502</v>
      </c>
      <c r="E187" s="51">
        <v>0</v>
      </c>
      <c r="F187" s="25">
        <v>0</v>
      </c>
      <c r="G187" s="25">
        <v>540</v>
      </c>
      <c r="H187" s="25">
        <v>0</v>
      </c>
    </row>
    <row r="188" spans="1:8" ht="12.75">
      <c r="A188" s="11">
        <v>27</v>
      </c>
      <c r="B188" s="11" t="s">
        <v>471</v>
      </c>
      <c r="C188" s="11">
        <v>9</v>
      </c>
      <c r="D188" s="11" t="s">
        <v>472</v>
      </c>
      <c r="E188" s="51">
        <v>0</v>
      </c>
      <c r="F188" s="25">
        <v>0</v>
      </c>
      <c r="G188" s="25">
        <v>535</v>
      </c>
      <c r="H188" s="25">
        <v>0</v>
      </c>
    </row>
    <row r="189" spans="1:8" ht="12.75">
      <c r="A189" s="11">
        <v>88</v>
      </c>
      <c r="B189" s="11" t="s">
        <v>590</v>
      </c>
      <c r="C189" s="11">
        <v>9</v>
      </c>
      <c r="D189" s="11" t="s">
        <v>591</v>
      </c>
      <c r="E189" s="51">
        <v>0</v>
      </c>
      <c r="F189" s="25">
        <v>0</v>
      </c>
      <c r="G189" s="25">
        <v>782</v>
      </c>
      <c r="H189" s="25">
        <v>0</v>
      </c>
    </row>
    <row r="190" spans="1:8" ht="12.75">
      <c r="A190" s="11">
        <v>70</v>
      </c>
      <c r="B190" s="11" t="s">
        <v>555</v>
      </c>
      <c r="C190" s="11">
        <v>9</v>
      </c>
      <c r="D190" s="11" t="s">
        <v>556</v>
      </c>
      <c r="E190" s="51">
        <v>1</v>
      </c>
      <c r="F190" s="25">
        <v>1.7064846416382253</v>
      </c>
      <c r="G190" s="25">
        <v>586</v>
      </c>
      <c r="H190" s="25">
        <v>1</v>
      </c>
    </row>
    <row r="191" spans="1:8" ht="12.75">
      <c r="A191" s="60">
        <v>51</v>
      </c>
      <c r="B191" s="60" t="s">
        <v>519</v>
      </c>
      <c r="C191" s="60">
        <v>10</v>
      </c>
      <c r="D191" s="60" t="s">
        <v>520</v>
      </c>
      <c r="E191" s="64">
        <v>0</v>
      </c>
      <c r="F191" s="62">
        <v>0</v>
      </c>
      <c r="G191" s="62">
        <v>408</v>
      </c>
      <c r="H191" s="62">
        <v>0</v>
      </c>
    </row>
    <row r="192" spans="1:8" ht="12.75">
      <c r="A192" s="60">
        <v>4</v>
      </c>
      <c r="B192" s="60" t="s">
        <v>425</v>
      </c>
      <c r="C192" s="60">
        <v>10</v>
      </c>
      <c r="D192" s="60" t="s">
        <v>426</v>
      </c>
      <c r="E192" s="64">
        <v>1</v>
      </c>
      <c r="F192" s="62">
        <v>1.0183299389002036</v>
      </c>
      <c r="G192" s="62">
        <v>982</v>
      </c>
      <c r="H192" s="62">
        <v>1</v>
      </c>
    </row>
    <row r="193" spans="1:8" ht="12.75">
      <c r="A193" s="60">
        <v>182</v>
      </c>
      <c r="B193" s="60" t="s">
        <v>395</v>
      </c>
      <c r="C193" s="60">
        <v>10</v>
      </c>
      <c r="D193" s="60" t="s">
        <v>396</v>
      </c>
      <c r="E193" s="64">
        <v>0</v>
      </c>
      <c r="F193" s="62">
        <v>0</v>
      </c>
      <c r="G193" s="62">
        <v>364</v>
      </c>
      <c r="H193" s="62">
        <v>0</v>
      </c>
    </row>
    <row r="194" spans="1:8" ht="12.75">
      <c r="A194" s="60">
        <v>53</v>
      </c>
      <c r="B194" s="60" t="s">
        <v>523</v>
      </c>
      <c r="C194" s="60">
        <v>10</v>
      </c>
      <c r="D194" s="60" t="s">
        <v>524</v>
      </c>
      <c r="E194" s="64">
        <v>8</v>
      </c>
      <c r="F194" s="62">
        <v>3.028009084027252</v>
      </c>
      <c r="G194" s="62">
        <v>2642</v>
      </c>
      <c r="H194" s="62">
        <v>8</v>
      </c>
    </row>
    <row r="195" spans="1:8" ht="12.75">
      <c r="A195" s="60">
        <v>8</v>
      </c>
      <c r="B195" s="60" t="s">
        <v>435</v>
      </c>
      <c r="C195" s="60">
        <v>10</v>
      </c>
      <c r="D195" s="60" t="s">
        <v>434</v>
      </c>
      <c r="E195" s="64">
        <v>12</v>
      </c>
      <c r="F195" s="62">
        <v>3.5190615835777126</v>
      </c>
      <c r="G195" s="62">
        <v>3410</v>
      </c>
      <c r="H195" s="62">
        <v>12</v>
      </c>
    </row>
    <row r="196" spans="1:8" ht="12.75">
      <c r="A196" s="6">
        <v>179</v>
      </c>
      <c r="B196" s="6" t="s">
        <v>390</v>
      </c>
      <c r="C196" s="6">
        <v>11</v>
      </c>
      <c r="D196" s="6" t="s">
        <v>391</v>
      </c>
      <c r="E196" s="46">
        <v>0</v>
      </c>
      <c r="F196" s="26">
        <v>0</v>
      </c>
      <c r="G196" s="26">
        <v>160</v>
      </c>
      <c r="H196" s="26">
        <v>0</v>
      </c>
    </row>
    <row r="197" spans="1:8" ht="12.75">
      <c r="A197" s="6">
        <v>14</v>
      </c>
      <c r="B197" s="6" t="s">
        <v>446</v>
      </c>
      <c r="C197" s="6">
        <v>11</v>
      </c>
      <c r="D197" s="6" t="s">
        <v>447</v>
      </c>
      <c r="E197" s="46">
        <v>0</v>
      </c>
      <c r="F197" s="26">
        <v>0</v>
      </c>
      <c r="G197" s="26">
        <v>656</v>
      </c>
      <c r="H197" s="26">
        <v>0</v>
      </c>
    </row>
    <row r="198" spans="1:8" ht="12.75">
      <c r="A198" s="6">
        <v>6</v>
      </c>
      <c r="B198" s="6" t="s">
        <v>430</v>
      </c>
      <c r="C198" s="6">
        <v>11</v>
      </c>
      <c r="D198" s="6" t="s">
        <v>431</v>
      </c>
      <c r="E198" s="46">
        <v>0</v>
      </c>
      <c r="F198" s="26">
        <v>0</v>
      </c>
      <c r="G198" s="26">
        <v>588</v>
      </c>
      <c r="H198" s="26">
        <v>0</v>
      </c>
    </row>
    <row r="199" spans="1:8" ht="12.75">
      <c r="A199" s="6">
        <v>17</v>
      </c>
      <c r="B199" s="6" t="s">
        <v>452</v>
      </c>
      <c r="C199" s="6">
        <v>11</v>
      </c>
      <c r="D199" s="6" t="s">
        <v>453</v>
      </c>
      <c r="E199" s="46">
        <v>0</v>
      </c>
      <c r="F199" s="26">
        <v>0</v>
      </c>
      <c r="G199" s="26">
        <v>571</v>
      </c>
      <c r="H199" s="26">
        <v>0</v>
      </c>
    </row>
    <row r="200" spans="1:8" ht="12.75">
      <c r="A200" s="6">
        <v>13</v>
      </c>
      <c r="B200" s="6" t="s">
        <v>444</v>
      </c>
      <c r="C200" s="6">
        <v>11</v>
      </c>
      <c r="D200" s="6" t="s">
        <v>445</v>
      </c>
      <c r="E200" s="46">
        <v>0</v>
      </c>
      <c r="F200" s="26">
        <v>0</v>
      </c>
      <c r="G200" s="26">
        <v>564</v>
      </c>
      <c r="H200" s="26">
        <v>0</v>
      </c>
    </row>
    <row r="201" spans="1:8" ht="12.75">
      <c r="A201" s="6">
        <v>16</v>
      </c>
      <c r="B201" s="6" t="s">
        <v>450</v>
      </c>
      <c r="C201" s="6">
        <v>11</v>
      </c>
      <c r="D201" s="6" t="s">
        <v>451</v>
      </c>
      <c r="E201" s="46">
        <v>0</v>
      </c>
      <c r="F201" s="26">
        <v>0</v>
      </c>
      <c r="G201" s="26">
        <v>904</v>
      </c>
      <c r="H201" s="26">
        <v>0</v>
      </c>
    </row>
    <row r="202" spans="1:8" ht="12.75">
      <c r="A202" s="6">
        <v>19</v>
      </c>
      <c r="B202" s="6" t="s">
        <v>456</v>
      </c>
      <c r="C202" s="6">
        <v>11</v>
      </c>
      <c r="D202" s="6" t="s">
        <v>457</v>
      </c>
      <c r="E202" s="46">
        <v>1</v>
      </c>
      <c r="F202" s="26">
        <v>1.3175230566534915</v>
      </c>
      <c r="G202" s="26">
        <v>759</v>
      </c>
      <c r="H202" s="26">
        <v>1</v>
      </c>
    </row>
    <row r="203" spans="1:8" ht="12.75">
      <c r="A203" s="6">
        <v>24</v>
      </c>
      <c r="B203" s="6" t="s">
        <v>465</v>
      </c>
      <c r="C203" s="6">
        <v>11</v>
      </c>
      <c r="D203" s="6" t="s">
        <v>466</v>
      </c>
      <c r="E203" s="46">
        <v>0</v>
      </c>
      <c r="F203" s="26">
        <v>0</v>
      </c>
      <c r="G203" s="26">
        <v>683</v>
      </c>
      <c r="H203" s="26">
        <v>0</v>
      </c>
    </row>
    <row r="204" spans="1:8" ht="12.75">
      <c r="A204" s="6">
        <v>183</v>
      </c>
      <c r="B204" s="6" t="s">
        <v>397</v>
      </c>
      <c r="C204" s="6">
        <v>11</v>
      </c>
      <c r="D204" s="6" t="s">
        <v>398</v>
      </c>
      <c r="E204" s="46">
        <v>0</v>
      </c>
      <c r="F204" s="26">
        <v>0</v>
      </c>
      <c r="G204" s="26">
        <v>5</v>
      </c>
      <c r="H204" s="26">
        <v>0</v>
      </c>
    </row>
    <row r="205" spans="1:8" ht="12.75">
      <c r="A205" s="6">
        <v>7</v>
      </c>
      <c r="B205" s="6" t="s">
        <v>432</v>
      </c>
      <c r="C205" s="6">
        <v>11</v>
      </c>
      <c r="D205" s="6" t="s">
        <v>433</v>
      </c>
      <c r="E205" s="46">
        <v>0</v>
      </c>
      <c r="F205" s="26">
        <v>0</v>
      </c>
      <c r="G205" s="26">
        <v>354</v>
      </c>
      <c r="H205" s="26">
        <v>0</v>
      </c>
    </row>
    <row r="206" spans="1:8" ht="12.75">
      <c r="A206" s="6">
        <v>10</v>
      </c>
      <c r="B206" s="6" t="s">
        <v>438</v>
      </c>
      <c r="C206" s="6">
        <v>11</v>
      </c>
      <c r="D206" s="6" t="s">
        <v>439</v>
      </c>
      <c r="E206" s="46">
        <v>0</v>
      </c>
      <c r="F206" s="26">
        <v>0</v>
      </c>
      <c r="G206" s="26">
        <v>510</v>
      </c>
      <c r="H206" s="26">
        <v>0</v>
      </c>
    </row>
    <row r="207" spans="1:8" ht="12.75">
      <c r="A207" s="6">
        <v>21</v>
      </c>
      <c r="B207" s="6" t="s">
        <v>460</v>
      </c>
      <c r="C207" s="6">
        <v>11</v>
      </c>
      <c r="D207" s="6" t="s">
        <v>461</v>
      </c>
      <c r="E207" s="46">
        <v>0</v>
      </c>
      <c r="F207" s="26">
        <v>0</v>
      </c>
      <c r="G207" s="26">
        <v>809</v>
      </c>
      <c r="H207" s="26">
        <v>0</v>
      </c>
    </row>
    <row r="208" spans="1:8" ht="12.75">
      <c r="A208" s="6">
        <v>187</v>
      </c>
      <c r="B208" s="6" t="s">
        <v>405</v>
      </c>
      <c r="C208" s="6">
        <v>11</v>
      </c>
      <c r="D208" s="6" t="s">
        <v>406</v>
      </c>
      <c r="E208" s="46">
        <v>0</v>
      </c>
      <c r="F208" s="26">
        <v>0</v>
      </c>
      <c r="G208" s="26">
        <v>304</v>
      </c>
      <c r="H208" s="26">
        <v>0</v>
      </c>
    </row>
    <row r="209" spans="1:8" ht="12.75">
      <c r="A209" s="6">
        <v>15</v>
      </c>
      <c r="B209" s="6" t="s">
        <v>448</v>
      </c>
      <c r="C209" s="6">
        <v>11</v>
      </c>
      <c r="D209" s="6" t="s">
        <v>449</v>
      </c>
      <c r="E209" s="46">
        <v>0</v>
      </c>
      <c r="F209" s="26">
        <v>0</v>
      </c>
      <c r="G209" s="26">
        <v>365</v>
      </c>
      <c r="H209" s="26">
        <v>0</v>
      </c>
    </row>
    <row r="210" spans="1:8" ht="12.75">
      <c r="A210" s="6">
        <v>31</v>
      </c>
      <c r="B210" s="6" t="s">
        <v>479</v>
      </c>
      <c r="C210" s="6">
        <v>11</v>
      </c>
      <c r="D210" s="6" t="s">
        <v>480</v>
      </c>
      <c r="E210" s="46">
        <v>0</v>
      </c>
      <c r="F210" s="26">
        <v>0</v>
      </c>
      <c r="G210" s="26">
        <v>432</v>
      </c>
      <c r="H210" s="26">
        <v>0</v>
      </c>
    </row>
    <row r="211" spans="1:8" ht="12.75">
      <c r="A211" s="6">
        <v>190</v>
      </c>
      <c r="B211" s="6" t="s">
        <v>410</v>
      </c>
      <c r="C211" s="6">
        <v>11</v>
      </c>
      <c r="D211" s="6" t="s">
        <v>411</v>
      </c>
      <c r="E211" s="46">
        <v>0</v>
      </c>
      <c r="F211" s="26">
        <v>0</v>
      </c>
      <c r="G211" s="26">
        <v>56</v>
      </c>
      <c r="H211" s="26">
        <v>0</v>
      </c>
    </row>
    <row r="212" spans="1:8" ht="12.75">
      <c r="A212" s="6">
        <v>5</v>
      </c>
      <c r="B212" s="6" t="s">
        <v>428</v>
      </c>
      <c r="C212" s="6">
        <v>11</v>
      </c>
      <c r="D212" s="6" t="s">
        <v>429</v>
      </c>
      <c r="E212" s="46">
        <v>0</v>
      </c>
      <c r="F212" s="26">
        <v>0</v>
      </c>
      <c r="G212" s="26">
        <v>609</v>
      </c>
      <c r="H212" s="26">
        <v>0</v>
      </c>
    </row>
    <row r="213" spans="1:8" ht="12.75">
      <c r="A213" s="6">
        <v>1</v>
      </c>
      <c r="B213" s="6" t="s">
        <v>418</v>
      </c>
      <c r="C213" s="6">
        <v>11</v>
      </c>
      <c r="D213" s="6" t="s">
        <v>419</v>
      </c>
      <c r="E213" s="46">
        <v>0</v>
      </c>
      <c r="F213" s="26">
        <v>0</v>
      </c>
      <c r="G213" s="26">
        <v>603</v>
      </c>
      <c r="H213" s="26">
        <v>0</v>
      </c>
    </row>
    <row r="214" spans="1:8" ht="12.75">
      <c r="A214" s="6">
        <v>26</v>
      </c>
      <c r="B214" s="6" t="s">
        <v>469</v>
      </c>
      <c r="C214" s="6">
        <v>11</v>
      </c>
      <c r="D214" s="6" t="s">
        <v>470</v>
      </c>
      <c r="E214" s="46">
        <v>0</v>
      </c>
      <c r="F214" s="26">
        <v>0</v>
      </c>
      <c r="G214" s="26">
        <v>818</v>
      </c>
      <c r="H214" s="26">
        <v>0</v>
      </c>
    </row>
    <row r="215" spans="1:8" ht="12.75">
      <c r="A215" s="6">
        <v>195</v>
      </c>
      <c r="B215" s="6" t="s">
        <v>112</v>
      </c>
      <c r="C215" s="6">
        <v>11</v>
      </c>
      <c r="D215" s="6" t="s">
        <v>113</v>
      </c>
      <c r="E215" s="46">
        <v>0</v>
      </c>
      <c r="F215" s="26">
        <v>0</v>
      </c>
      <c r="G215" s="26">
        <v>20</v>
      </c>
      <c r="H215" s="26">
        <v>0</v>
      </c>
    </row>
    <row r="216" spans="1:8" ht="12.75">
      <c r="A216" s="6">
        <v>20</v>
      </c>
      <c r="B216" s="6" t="s">
        <v>458</v>
      </c>
      <c r="C216" s="6">
        <v>11</v>
      </c>
      <c r="D216" s="6" t="s">
        <v>459</v>
      </c>
      <c r="E216" s="46">
        <v>0</v>
      </c>
      <c r="F216" s="26">
        <v>0</v>
      </c>
      <c r="G216" s="26">
        <v>969</v>
      </c>
      <c r="H216" s="26">
        <v>0</v>
      </c>
    </row>
    <row r="217" spans="1:8" ht="12.75">
      <c r="A217" s="6">
        <v>2</v>
      </c>
      <c r="B217" s="6" t="s">
        <v>421</v>
      </c>
      <c r="C217" s="6">
        <v>11</v>
      </c>
      <c r="D217" s="6" t="s">
        <v>422</v>
      </c>
      <c r="E217" s="46">
        <v>0</v>
      </c>
      <c r="F217" s="26">
        <v>0</v>
      </c>
      <c r="G217" s="26">
        <v>624</v>
      </c>
      <c r="H217" s="26">
        <v>0</v>
      </c>
    </row>
    <row r="218" spans="1:8" ht="12.75">
      <c r="A218" s="6">
        <v>11</v>
      </c>
      <c r="B218" s="6" t="s">
        <v>440</v>
      </c>
      <c r="C218" s="6">
        <v>11</v>
      </c>
      <c r="D218" s="6" t="s">
        <v>441</v>
      </c>
      <c r="E218" s="46">
        <v>0</v>
      </c>
      <c r="F218" s="26">
        <v>0</v>
      </c>
      <c r="G218" s="26">
        <v>581</v>
      </c>
      <c r="H218" s="26">
        <v>0</v>
      </c>
    </row>
    <row r="219" spans="1:8" ht="12.75">
      <c r="A219" s="6">
        <v>12</v>
      </c>
      <c r="B219" s="6" t="s">
        <v>443</v>
      </c>
      <c r="C219" s="6">
        <v>11</v>
      </c>
      <c r="D219" s="6" t="s">
        <v>442</v>
      </c>
      <c r="E219" s="46">
        <v>0</v>
      </c>
      <c r="F219" s="26">
        <v>0</v>
      </c>
      <c r="G219" s="26">
        <v>744</v>
      </c>
      <c r="H219" s="26">
        <v>0</v>
      </c>
    </row>
    <row r="220" spans="1:8" ht="12.75">
      <c r="A220" s="8">
        <v>9</v>
      </c>
      <c r="B220" s="8" t="s">
        <v>436</v>
      </c>
      <c r="C220" s="8">
        <v>12</v>
      </c>
      <c r="D220" s="8" t="s">
        <v>437</v>
      </c>
      <c r="E220" s="48">
        <v>0</v>
      </c>
      <c r="F220" s="27">
        <v>0</v>
      </c>
      <c r="G220" s="27">
        <v>1086</v>
      </c>
      <c r="H220" s="27">
        <v>0</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82" t="s">
        <v>99</v>
      </c>
      <c r="B1" s="82"/>
      <c r="C1" s="82"/>
      <c r="D1" s="82"/>
      <c r="E1" s="82"/>
      <c r="F1" s="82"/>
      <c r="G1" s="82"/>
      <c r="J1" s="81" t="s">
        <v>60</v>
      </c>
      <c r="K1" s="81"/>
      <c r="L1" s="81"/>
    </row>
    <row r="3" spans="10:12" ht="12.75">
      <c r="J3" s="40" t="s">
        <v>170</v>
      </c>
      <c r="K3" s="5" t="s">
        <v>142</v>
      </c>
      <c r="L3" t="s">
        <v>171</v>
      </c>
    </row>
    <row r="4" ht="12.75">
      <c r="K4" s="5"/>
    </row>
    <row r="5" spans="10:14" ht="12.75">
      <c r="J5">
        <v>1</v>
      </c>
      <c r="K5" s="5" t="s">
        <v>121</v>
      </c>
      <c r="L5" s="45">
        <v>4.444444444444445</v>
      </c>
      <c r="N5" s="1">
        <v>200</v>
      </c>
    </row>
    <row r="6" spans="10:14" ht="12.75">
      <c r="J6">
        <v>2</v>
      </c>
      <c r="K6" s="5" t="s">
        <v>435</v>
      </c>
      <c r="L6" s="45">
        <v>3.5190615835777126</v>
      </c>
      <c r="N6" s="1">
        <v>199</v>
      </c>
    </row>
    <row r="7" spans="10:14" ht="12.75">
      <c r="J7">
        <v>3</v>
      </c>
      <c r="K7" s="5" t="s">
        <v>492</v>
      </c>
      <c r="L7" s="45">
        <v>3.134796238244514</v>
      </c>
      <c r="N7" s="1">
        <v>198</v>
      </c>
    </row>
    <row r="8" spans="10:14" ht="12.75">
      <c r="J8">
        <v>4</v>
      </c>
      <c r="K8" s="5" t="s">
        <v>592</v>
      </c>
      <c r="L8" s="45">
        <v>3.067484662576687</v>
      </c>
      <c r="N8" s="1">
        <v>197</v>
      </c>
    </row>
    <row r="9" spans="10:14" ht="12.75">
      <c r="J9">
        <v>5</v>
      </c>
      <c r="K9" s="5" t="s">
        <v>523</v>
      </c>
      <c r="L9" s="45">
        <v>3.028009084027252</v>
      </c>
      <c r="N9" s="1">
        <v>196</v>
      </c>
    </row>
    <row r="10" spans="10:14" ht="12.75">
      <c r="J10">
        <v>6</v>
      </c>
      <c r="K10" s="5" t="s">
        <v>540</v>
      </c>
      <c r="L10" s="45">
        <v>2.6525198938992043</v>
      </c>
      <c r="N10" s="1">
        <v>195</v>
      </c>
    </row>
    <row r="11" spans="10:14" ht="12.75">
      <c r="J11">
        <v>7</v>
      </c>
      <c r="K11" s="5" t="s">
        <v>499</v>
      </c>
      <c r="L11" s="45">
        <v>2.631578947368421</v>
      </c>
      <c r="N11" s="1">
        <v>194</v>
      </c>
    </row>
    <row r="12" spans="10:14" ht="12.75">
      <c r="J12">
        <v>8</v>
      </c>
      <c r="K12" s="5" t="s">
        <v>505</v>
      </c>
      <c r="L12" s="45">
        <v>2.577319587628866</v>
      </c>
      <c r="N12" s="1">
        <v>193</v>
      </c>
    </row>
    <row r="13" spans="10:14" ht="12.75">
      <c r="J13">
        <v>9</v>
      </c>
      <c r="K13" s="5" t="s">
        <v>326</v>
      </c>
      <c r="L13" s="45">
        <v>2.554278416347382</v>
      </c>
      <c r="N13" s="1">
        <v>192</v>
      </c>
    </row>
    <row r="14" spans="10:14" ht="12.75">
      <c r="J14">
        <v>10</v>
      </c>
      <c r="K14" s="5" t="s">
        <v>69</v>
      </c>
      <c r="L14" s="45">
        <v>2.3540489642184554</v>
      </c>
      <c r="N14" s="1">
        <v>191</v>
      </c>
    </row>
    <row r="16" spans="10:12" ht="12.75">
      <c r="J16" s="80" t="s">
        <v>59</v>
      </c>
      <c r="K16" s="81"/>
      <c r="L16" s="81"/>
    </row>
    <row r="19" spans="10:12" ht="12.75">
      <c r="J19" s="81" t="s">
        <v>61</v>
      </c>
      <c r="K19" s="81"/>
      <c r="L19" s="81"/>
    </row>
    <row r="21" spans="10:12" ht="12.75">
      <c r="J21" s="40" t="s">
        <v>170</v>
      </c>
      <c r="K21" s="5" t="s">
        <v>142</v>
      </c>
      <c r="L21" t="s">
        <v>171</v>
      </c>
    </row>
    <row r="22" ht="12.75">
      <c r="K22" s="5"/>
    </row>
    <row r="23" spans="10:14" ht="12.75">
      <c r="J23">
        <v>38</v>
      </c>
      <c r="K23" s="5" t="s">
        <v>529</v>
      </c>
      <c r="L23" s="56">
        <v>0.8340283569641368</v>
      </c>
      <c r="N23" s="1">
        <v>163</v>
      </c>
    </row>
    <row r="24" spans="10:14" ht="12.75">
      <c r="J24">
        <v>39</v>
      </c>
      <c r="K24" s="5" t="s">
        <v>266</v>
      </c>
      <c r="L24" s="56">
        <v>0.8169934640522876</v>
      </c>
      <c r="N24" s="1">
        <v>162</v>
      </c>
    </row>
    <row r="25" spans="10:14" ht="12.75">
      <c r="J25">
        <v>40</v>
      </c>
      <c r="K25" s="5" t="s">
        <v>312</v>
      </c>
      <c r="L25" s="56">
        <v>0.7593014426727411</v>
      </c>
      <c r="N25" s="1">
        <v>161</v>
      </c>
    </row>
    <row r="26" spans="10:14" ht="12.75">
      <c r="J26">
        <v>41</v>
      </c>
      <c r="K26" s="5" t="s">
        <v>602</v>
      </c>
      <c r="L26" s="56">
        <v>0.7052186177715092</v>
      </c>
      <c r="N26" s="1">
        <v>160</v>
      </c>
    </row>
    <row r="27" spans="10:14" ht="12.75">
      <c r="J27">
        <v>42</v>
      </c>
      <c r="K27" s="5" t="s">
        <v>336</v>
      </c>
      <c r="L27" s="56">
        <v>0.6587615283267457</v>
      </c>
      <c r="N27" s="1">
        <v>159</v>
      </c>
    </row>
    <row r="28" spans="10:14" ht="12.75">
      <c r="J28">
        <v>43</v>
      </c>
      <c r="K28" s="5" t="s">
        <v>567</v>
      </c>
      <c r="L28" s="56">
        <v>0.6075334143377885</v>
      </c>
      <c r="N28" s="1">
        <v>158</v>
      </c>
    </row>
    <row r="29" spans="10:14" ht="12.75">
      <c r="J29">
        <v>44</v>
      </c>
      <c r="K29" s="5" t="s">
        <v>274</v>
      </c>
      <c r="L29" s="56">
        <v>0.5865102639296188</v>
      </c>
      <c r="N29" s="1">
        <v>157</v>
      </c>
    </row>
    <row r="30" spans="10:14" ht="12.75">
      <c r="J30">
        <v>45</v>
      </c>
      <c r="K30" s="5" t="s">
        <v>559</v>
      </c>
      <c r="L30" s="56">
        <v>0.5303632988597189</v>
      </c>
      <c r="N30" s="1">
        <v>156</v>
      </c>
    </row>
    <row r="31" spans="10:14" ht="12.75">
      <c r="J31">
        <v>46</v>
      </c>
      <c r="K31" s="5" t="s">
        <v>535</v>
      </c>
      <c r="L31" s="56">
        <v>0.39138943248532293</v>
      </c>
      <c r="N31" s="1">
        <v>155</v>
      </c>
    </row>
    <row r="32" spans="10:14" ht="12.75">
      <c r="J32">
        <v>47</v>
      </c>
      <c r="K32" s="5" t="s">
        <v>258</v>
      </c>
      <c r="L32" s="56">
        <v>0.28595939376608526</v>
      </c>
      <c r="N32" s="1">
        <v>154</v>
      </c>
    </row>
    <row r="34" spans="5:12" ht="12.75">
      <c r="E34" s="42"/>
      <c r="J34" s="80" t="s">
        <v>59</v>
      </c>
      <c r="K34" s="81"/>
      <c r="L34" s="81"/>
    </row>
    <row r="36" ht="12.75">
      <c r="J36" t="s">
        <v>84</v>
      </c>
    </row>
    <row r="42" spans="8:9" ht="12.75">
      <c r="H42" s="40" t="s">
        <v>150</v>
      </c>
      <c r="I42" s="40" t="s">
        <v>149</v>
      </c>
    </row>
    <row r="43" spans="8:9" ht="12.75">
      <c r="H43" s="1">
        <v>4.444444444444445</v>
      </c>
      <c r="I43" s="1">
        <v>4988</v>
      </c>
    </row>
    <row r="45" spans="1:13" ht="12.75">
      <c r="A45" t="s">
        <v>142</v>
      </c>
      <c r="B45" s="40" t="s">
        <v>125</v>
      </c>
      <c r="C45" s="40" t="s">
        <v>132</v>
      </c>
      <c r="D45" s="40" t="s">
        <v>147</v>
      </c>
      <c r="E45" s="40" t="s">
        <v>133</v>
      </c>
      <c r="F45" s="40" t="s">
        <v>134</v>
      </c>
      <c r="G45" s="40" t="s">
        <v>135</v>
      </c>
      <c r="H45" s="40" t="s">
        <v>127</v>
      </c>
      <c r="I45" s="40" t="s">
        <v>128</v>
      </c>
      <c r="J45" s="40" t="s">
        <v>130</v>
      </c>
      <c r="K45" s="40" t="s">
        <v>129</v>
      </c>
      <c r="L45" s="40" t="s">
        <v>126</v>
      </c>
      <c r="M45" s="40" t="s">
        <v>131</v>
      </c>
    </row>
    <row r="46" spans="1:5" ht="12.75">
      <c r="A46" s="1" t="s">
        <v>123</v>
      </c>
      <c r="B46" s="1"/>
      <c r="C46" t="s">
        <v>123</v>
      </c>
      <c r="E46" t="s">
        <v>123</v>
      </c>
    </row>
    <row r="47" spans="1:13" ht="12.75">
      <c r="A47" s="1" t="s">
        <v>602</v>
      </c>
      <c r="B47" s="1">
        <v>0.7052186177715092</v>
      </c>
      <c r="C47" s="1">
        <v>126197</v>
      </c>
      <c r="D47" s="1">
        <v>127615</v>
      </c>
      <c r="E47" s="1">
        <v>70110.9876306568</v>
      </c>
      <c r="F47" s="1">
        <v>160</v>
      </c>
      <c r="G47" s="3">
        <v>126197</v>
      </c>
      <c r="H47" s="1">
        <v>0.7052186177715092</v>
      </c>
      <c r="I47" s="1">
        <v>2836</v>
      </c>
      <c r="J47">
        <v>1418</v>
      </c>
      <c r="K47" s="1">
        <v>-0.05408282490123195</v>
      </c>
      <c r="L47">
        <v>7</v>
      </c>
      <c r="M47">
        <v>94</v>
      </c>
    </row>
    <row r="48" spans="1:13" ht="12.75">
      <c r="A48" s="1" t="s">
        <v>289</v>
      </c>
      <c r="B48" s="1">
        <v>0.8532423208191127</v>
      </c>
      <c r="C48" s="1">
        <v>133723</v>
      </c>
      <c r="D48" s="1">
        <v>134895</v>
      </c>
      <c r="E48" s="1">
        <v>85141.04055227769</v>
      </c>
      <c r="F48" s="1">
        <v>165</v>
      </c>
      <c r="G48" s="3">
        <v>133723</v>
      </c>
      <c r="H48" s="1">
        <v>0.8532423208191127</v>
      </c>
      <c r="I48" s="1">
        <v>2344</v>
      </c>
      <c r="J48">
        <v>1172</v>
      </c>
      <c r="K48" s="1">
        <v>-0.16508761808109096</v>
      </c>
      <c r="L48">
        <v>4</v>
      </c>
      <c r="M48">
        <v>127</v>
      </c>
    </row>
    <row r="49" spans="1:13" ht="12.75">
      <c r="A49" s="1" t="s">
        <v>435</v>
      </c>
      <c r="B49" s="1">
        <v>3.5190615835777126</v>
      </c>
      <c r="C49" s="1">
        <v>165015</v>
      </c>
      <c r="D49" s="1">
        <v>166720</v>
      </c>
      <c r="E49" s="1">
        <v>351028.4258887658</v>
      </c>
      <c r="F49" s="1">
        <v>199</v>
      </c>
      <c r="G49" s="3">
        <v>165015</v>
      </c>
      <c r="H49" s="1">
        <v>3.5190615835777126</v>
      </c>
      <c r="I49" s="1">
        <v>3410</v>
      </c>
      <c r="J49">
        <v>1705</v>
      </c>
      <c r="K49" s="1">
        <v>-0.925382860866732</v>
      </c>
      <c r="L49">
        <v>10</v>
      </c>
      <c r="M49">
        <v>8</v>
      </c>
    </row>
    <row r="50" spans="1:13" ht="12.75">
      <c r="A50" s="1" t="s">
        <v>258</v>
      </c>
      <c r="B50" s="1">
        <v>0.28595939376608526</v>
      </c>
      <c r="C50" s="1">
        <v>111835.5</v>
      </c>
      <c r="D50" s="1">
        <v>113584</v>
      </c>
      <c r="E50" s="1">
        <v>28131.947018479143</v>
      </c>
      <c r="F50" s="1">
        <v>154</v>
      </c>
      <c r="G50" s="3">
        <v>111835.5</v>
      </c>
      <c r="H50" s="1">
        <v>0.28595939376608526</v>
      </c>
      <c r="I50" s="1">
        <v>3497</v>
      </c>
      <c r="J50">
        <v>1748.5</v>
      </c>
      <c r="K50" s="1">
        <v>-0.10543003871923767</v>
      </c>
      <c r="L50">
        <v>5</v>
      </c>
      <c r="M50">
        <v>111</v>
      </c>
    </row>
    <row r="51" spans="1:13" ht="12.75">
      <c r="A51" s="1" t="s">
        <v>559</v>
      </c>
      <c r="B51" s="1">
        <v>0.5303632988597189</v>
      </c>
      <c r="C51" s="1">
        <v>118024.5</v>
      </c>
      <c r="D51" s="1">
        <v>119910</v>
      </c>
      <c r="E51" s="1">
        <v>53094.58827757645</v>
      </c>
      <c r="F51" s="1">
        <v>156</v>
      </c>
      <c r="G51" s="3">
        <v>118024.5</v>
      </c>
      <c r="H51" s="1">
        <v>0.5303632988597189</v>
      </c>
      <c r="I51" s="1">
        <v>3771</v>
      </c>
      <c r="J51">
        <v>1885.5</v>
      </c>
      <c r="K51" s="1">
        <v>-0.05614696506989991</v>
      </c>
      <c r="L51">
        <v>8</v>
      </c>
      <c r="M51">
        <v>72</v>
      </c>
    </row>
    <row r="52" spans="1:13" ht="12.75">
      <c r="A52" s="1" t="s">
        <v>318</v>
      </c>
      <c r="B52" s="1">
        <v>0</v>
      </c>
      <c r="C52" s="1">
        <v>81262.5</v>
      </c>
      <c r="D52" s="1">
        <v>81713</v>
      </c>
      <c r="E52" s="1">
        <v>147.39698703165712</v>
      </c>
      <c r="F52" s="1">
        <v>109</v>
      </c>
      <c r="G52" s="3">
        <v>81262.5</v>
      </c>
      <c r="H52" s="1">
        <v>0</v>
      </c>
      <c r="I52" s="1">
        <v>901</v>
      </c>
      <c r="J52">
        <v>450.5</v>
      </c>
      <c r="K52" s="1">
        <v>0</v>
      </c>
      <c r="L52">
        <v>4</v>
      </c>
      <c r="M52">
        <v>142</v>
      </c>
    </row>
    <row r="53" spans="1:13" ht="12.75">
      <c r="A53" s="1" t="s">
        <v>529</v>
      </c>
      <c r="B53" s="1">
        <v>0.8340283569641368</v>
      </c>
      <c r="C53" s="1">
        <v>130755.5</v>
      </c>
      <c r="D53" s="1">
        <v>131355</v>
      </c>
      <c r="E53" s="1">
        <v>83064.1820060499</v>
      </c>
      <c r="F53" s="1">
        <v>163</v>
      </c>
      <c r="G53" s="3">
        <v>130755.5</v>
      </c>
      <c r="H53" s="1">
        <v>0.8340283569641368</v>
      </c>
      <c r="I53" s="1">
        <v>1199</v>
      </c>
      <c r="J53">
        <v>599.5</v>
      </c>
      <c r="K53" s="1">
        <v>-0.0020920443736558436</v>
      </c>
      <c r="L53">
        <v>6</v>
      </c>
      <c r="M53">
        <v>57</v>
      </c>
    </row>
    <row r="54" spans="1:13" ht="12.75">
      <c r="A54" s="1" t="s">
        <v>310</v>
      </c>
      <c r="B54" s="1">
        <v>1.2062726176115801</v>
      </c>
      <c r="C54" s="1">
        <v>137178.5</v>
      </c>
      <c r="D54" s="1">
        <v>137593</v>
      </c>
      <c r="E54" s="1">
        <v>120142.96570726887</v>
      </c>
      <c r="F54" s="1">
        <v>168</v>
      </c>
      <c r="G54" s="3">
        <v>137178.5</v>
      </c>
      <c r="H54" s="1">
        <v>1.2062726176115801</v>
      </c>
      <c r="I54" s="1">
        <v>829</v>
      </c>
      <c r="J54">
        <v>414.5</v>
      </c>
      <c r="K54" s="1">
        <v>-0.020721247419094757</v>
      </c>
      <c r="L54">
        <v>4</v>
      </c>
      <c r="M54">
        <v>138</v>
      </c>
    </row>
    <row r="55" spans="1:13" ht="12.75">
      <c r="A55" s="1" t="s">
        <v>436</v>
      </c>
      <c r="B55" s="1">
        <v>0</v>
      </c>
      <c r="C55" s="1">
        <v>4412</v>
      </c>
      <c r="D55" s="1">
        <v>4955</v>
      </c>
      <c r="E55" s="1">
        <v>15.505136422174967</v>
      </c>
      <c r="F55" s="1">
        <v>8</v>
      </c>
      <c r="G55" s="3">
        <v>4412</v>
      </c>
      <c r="H55" s="1">
        <v>0</v>
      </c>
      <c r="I55" s="1">
        <v>1086</v>
      </c>
      <c r="J55">
        <v>543</v>
      </c>
      <c r="K55" s="1">
        <v>0</v>
      </c>
      <c r="L55">
        <v>12</v>
      </c>
      <c r="M55">
        <v>9</v>
      </c>
    </row>
    <row r="56" spans="1:13" ht="12.75">
      <c r="A56" s="1" t="s">
        <v>336</v>
      </c>
      <c r="B56" s="1">
        <v>0.6587615283267457</v>
      </c>
      <c r="C56" s="1">
        <v>124020</v>
      </c>
      <c r="D56" s="1">
        <v>124779</v>
      </c>
      <c r="E56" s="1">
        <v>65160.09281499895</v>
      </c>
      <c r="F56" s="1">
        <v>159</v>
      </c>
      <c r="G56" s="3">
        <v>124020</v>
      </c>
      <c r="H56" s="1">
        <v>0.6587615283267457</v>
      </c>
      <c r="I56" s="1">
        <v>1518</v>
      </c>
      <c r="J56">
        <v>759</v>
      </c>
      <c r="K56" s="1">
        <v>-0.046457089444763455</v>
      </c>
      <c r="L56">
        <v>3</v>
      </c>
      <c r="M56">
        <v>151</v>
      </c>
    </row>
    <row r="57" spans="1:13" ht="12.75">
      <c r="A57" s="1" t="s">
        <v>523</v>
      </c>
      <c r="B57" s="1">
        <v>3.028009084027252</v>
      </c>
      <c r="C57" s="1">
        <v>160373</v>
      </c>
      <c r="D57" s="1">
        <v>161694</v>
      </c>
      <c r="E57" s="1">
        <v>302068.8255712959</v>
      </c>
      <c r="F57" s="1">
        <v>196</v>
      </c>
      <c r="G57" s="3">
        <v>160373</v>
      </c>
      <c r="H57" s="1">
        <v>3.028009084027252</v>
      </c>
      <c r="I57" s="1">
        <v>2642</v>
      </c>
      <c r="J57">
        <v>1321</v>
      </c>
      <c r="K57" s="1">
        <v>-0.03947557854943495</v>
      </c>
      <c r="L57">
        <v>10</v>
      </c>
      <c r="M57">
        <v>53</v>
      </c>
    </row>
    <row r="58" spans="1:13" ht="12.75">
      <c r="A58" s="1" t="s">
        <v>456</v>
      </c>
      <c r="B58" s="1">
        <v>1.3175230566534915</v>
      </c>
      <c r="C58" s="1">
        <v>140397.5</v>
      </c>
      <c r="D58" s="1">
        <v>140777</v>
      </c>
      <c r="E58" s="1">
        <v>131023.54640749948</v>
      </c>
      <c r="F58" s="1">
        <v>172</v>
      </c>
      <c r="G58" s="3">
        <v>140397.5</v>
      </c>
      <c r="H58" s="1">
        <v>1.3175230566534915</v>
      </c>
      <c r="I58" s="1">
        <v>759</v>
      </c>
      <c r="J58">
        <v>379.5</v>
      </c>
      <c r="K58" s="1">
        <v>-0.001738157066825119</v>
      </c>
      <c r="L58">
        <v>11</v>
      </c>
      <c r="M58">
        <v>19</v>
      </c>
    </row>
    <row r="59" spans="1:13" ht="12.75">
      <c r="A59" s="1" t="s">
        <v>260</v>
      </c>
      <c r="B59" s="1">
        <v>0</v>
      </c>
      <c r="C59" s="1">
        <v>58330</v>
      </c>
      <c r="D59" s="1">
        <v>59105</v>
      </c>
      <c r="E59" s="1">
        <v>121.2844948935278</v>
      </c>
      <c r="F59" s="1">
        <v>89</v>
      </c>
      <c r="G59" s="3">
        <v>58330</v>
      </c>
      <c r="H59" s="1">
        <v>0</v>
      </c>
      <c r="I59" s="1">
        <v>1550</v>
      </c>
      <c r="J59">
        <v>775</v>
      </c>
      <c r="K59" s="1">
        <v>0</v>
      </c>
      <c r="L59">
        <v>5</v>
      </c>
      <c r="M59">
        <v>112</v>
      </c>
    </row>
    <row r="60" spans="1:13" ht="12.75">
      <c r="A60" s="1" t="s">
        <v>581</v>
      </c>
      <c r="B60" s="1">
        <v>0</v>
      </c>
      <c r="C60" s="1">
        <v>40034</v>
      </c>
      <c r="D60" s="1">
        <v>40695</v>
      </c>
      <c r="E60" s="1">
        <v>90.91877564467339</v>
      </c>
      <c r="F60" s="1">
        <v>66</v>
      </c>
      <c r="G60" s="3">
        <v>40034</v>
      </c>
      <c r="H60" s="1">
        <v>0</v>
      </c>
      <c r="I60" s="1">
        <v>1322</v>
      </c>
      <c r="J60">
        <v>661</v>
      </c>
      <c r="K60" s="1">
        <v>0</v>
      </c>
      <c r="L60">
        <v>5</v>
      </c>
      <c r="M60">
        <v>83</v>
      </c>
    </row>
    <row r="61" spans="1:13" ht="12.75">
      <c r="A61" s="1" t="s">
        <v>276</v>
      </c>
      <c r="B61" s="1">
        <v>1.550387596899225</v>
      </c>
      <c r="C61" s="1">
        <v>145289.5</v>
      </c>
      <c r="D61" s="1">
        <v>145612</v>
      </c>
      <c r="E61" s="1">
        <v>155123.86354787505</v>
      </c>
      <c r="F61" s="1">
        <v>179</v>
      </c>
      <c r="G61" s="3">
        <v>145289.5</v>
      </c>
      <c r="H61" s="1">
        <v>1.550387596899225</v>
      </c>
      <c r="I61" s="1">
        <v>645</v>
      </c>
      <c r="J61">
        <v>322.5</v>
      </c>
      <c r="K61" s="1">
        <v>-0.021939447125932432</v>
      </c>
      <c r="L61">
        <v>3</v>
      </c>
      <c r="M61">
        <v>120</v>
      </c>
    </row>
    <row r="62" spans="1:13" ht="12.75">
      <c r="A62" s="1" t="s">
        <v>590</v>
      </c>
      <c r="B62" s="1">
        <v>0</v>
      </c>
      <c r="C62" s="1">
        <v>41086</v>
      </c>
      <c r="D62" s="1">
        <v>41477</v>
      </c>
      <c r="E62" s="1">
        <v>92.68417742370242</v>
      </c>
      <c r="F62" s="1">
        <v>67</v>
      </c>
      <c r="G62" s="3">
        <v>41086</v>
      </c>
      <c r="H62" s="1">
        <v>0</v>
      </c>
      <c r="I62" s="1">
        <v>782</v>
      </c>
      <c r="J62">
        <v>391</v>
      </c>
      <c r="K62" s="1">
        <v>0</v>
      </c>
      <c r="L62">
        <v>9</v>
      </c>
      <c r="M62">
        <v>88</v>
      </c>
    </row>
    <row r="63" spans="1:13" ht="12.75">
      <c r="A63" s="1" t="s">
        <v>372</v>
      </c>
      <c r="B63" s="1">
        <v>0</v>
      </c>
      <c r="C63" s="1">
        <v>98284.5</v>
      </c>
      <c r="D63" s="1">
        <v>98901</v>
      </c>
      <c r="E63" s="1">
        <v>177.38566593788374</v>
      </c>
      <c r="F63" s="1">
        <v>128</v>
      </c>
      <c r="G63" s="3">
        <v>98284.5</v>
      </c>
      <c r="H63" s="1">
        <v>0</v>
      </c>
      <c r="I63" s="1">
        <v>1233</v>
      </c>
      <c r="J63">
        <v>616.5</v>
      </c>
      <c r="K63" s="1">
        <v>0</v>
      </c>
      <c r="L63">
        <v>2</v>
      </c>
      <c r="M63">
        <v>170</v>
      </c>
    </row>
    <row r="64" spans="1:13" ht="12.75">
      <c r="A64" s="1" t="s">
        <v>65</v>
      </c>
      <c r="B64" s="1">
        <v>0</v>
      </c>
      <c r="C64" s="1">
        <v>52345.5</v>
      </c>
      <c r="D64" s="1">
        <v>52718</v>
      </c>
      <c r="E64" s="1">
        <v>105.46254754559885</v>
      </c>
      <c r="F64" s="1">
        <v>79</v>
      </c>
      <c r="G64" s="3">
        <v>52345.5</v>
      </c>
      <c r="H64" s="1">
        <v>0</v>
      </c>
      <c r="I64" s="1">
        <v>745</v>
      </c>
      <c r="J64">
        <v>372.5</v>
      </c>
      <c r="K64" s="1">
        <v>0</v>
      </c>
      <c r="L64">
        <v>6</v>
      </c>
      <c r="M64">
        <v>101</v>
      </c>
    </row>
    <row r="65" spans="1:13" ht="12.75">
      <c r="A65" s="1" t="s">
        <v>567</v>
      </c>
      <c r="B65" s="1">
        <v>0.6075334143377885</v>
      </c>
      <c r="C65" s="1">
        <v>122438</v>
      </c>
      <c r="D65" s="1">
        <v>123261</v>
      </c>
      <c r="E65" s="1">
        <v>60085.85953457726</v>
      </c>
      <c r="F65" s="1">
        <v>158</v>
      </c>
      <c r="G65" s="3">
        <v>122438</v>
      </c>
      <c r="H65" s="1">
        <v>0.6075334143377885</v>
      </c>
      <c r="I65" s="1">
        <v>1646</v>
      </c>
      <c r="J65">
        <v>823</v>
      </c>
      <c r="K65" s="1">
        <v>-0.05122811398895721</v>
      </c>
      <c r="L65">
        <v>5</v>
      </c>
      <c r="M65">
        <v>76</v>
      </c>
    </row>
    <row r="66" spans="1:13" ht="12.75">
      <c r="A66" s="1" t="s">
        <v>450</v>
      </c>
      <c r="B66" s="1">
        <v>0</v>
      </c>
      <c r="C66" s="1">
        <v>11095</v>
      </c>
      <c r="D66" s="1">
        <v>11547</v>
      </c>
      <c r="E66" s="1">
        <v>21.41495702177364</v>
      </c>
      <c r="F66" s="1">
        <v>16</v>
      </c>
      <c r="G66" s="3">
        <v>11095</v>
      </c>
      <c r="H66" s="1">
        <v>0</v>
      </c>
      <c r="I66" s="1">
        <v>904</v>
      </c>
      <c r="J66">
        <v>452</v>
      </c>
      <c r="K66" s="1">
        <v>0</v>
      </c>
      <c r="L66">
        <v>11</v>
      </c>
      <c r="M66">
        <v>16</v>
      </c>
    </row>
    <row r="67" spans="1:13" ht="12.75">
      <c r="A67" s="1" t="s">
        <v>443</v>
      </c>
      <c r="B67" s="1">
        <v>0</v>
      </c>
      <c r="C67" s="1">
        <v>5891</v>
      </c>
      <c r="D67" s="1">
        <v>6263</v>
      </c>
      <c r="E67" s="1">
        <v>16.456557548893347</v>
      </c>
      <c r="F67" s="1">
        <v>10</v>
      </c>
      <c r="G67" s="3">
        <v>5891</v>
      </c>
      <c r="H67" s="1">
        <v>0</v>
      </c>
      <c r="I67" s="1">
        <v>744</v>
      </c>
      <c r="J67">
        <v>372</v>
      </c>
      <c r="K67" s="1">
        <v>0</v>
      </c>
      <c r="L67">
        <v>11</v>
      </c>
      <c r="M67">
        <v>12</v>
      </c>
    </row>
    <row r="68" spans="1:13" ht="12.75">
      <c r="A68" s="1" t="s">
        <v>460</v>
      </c>
      <c r="B68" s="1">
        <v>0</v>
      </c>
      <c r="C68" s="1">
        <v>13325.5</v>
      </c>
      <c r="D68" s="1">
        <v>13730</v>
      </c>
      <c r="E68" s="1">
        <v>25.845907334750965</v>
      </c>
      <c r="F68" s="1">
        <v>19</v>
      </c>
      <c r="G68" s="3">
        <v>13325.5</v>
      </c>
      <c r="H68" s="1">
        <v>0</v>
      </c>
      <c r="I68" s="1">
        <v>809</v>
      </c>
      <c r="J68">
        <v>404.5</v>
      </c>
      <c r="K68" s="1">
        <v>0</v>
      </c>
      <c r="L68">
        <v>11</v>
      </c>
      <c r="M68">
        <v>21</v>
      </c>
    </row>
    <row r="69" spans="1:13" ht="12.75">
      <c r="A69" s="1" t="s">
        <v>71</v>
      </c>
      <c r="B69" s="1">
        <v>0</v>
      </c>
      <c r="C69" s="1">
        <v>101896.5</v>
      </c>
      <c r="D69" s="1">
        <v>102876</v>
      </c>
      <c r="E69" s="1">
        <v>179.73440354607806</v>
      </c>
      <c r="F69" s="1">
        <v>131</v>
      </c>
      <c r="G69" s="3">
        <v>101896.5</v>
      </c>
      <c r="H69" s="1">
        <v>0</v>
      </c>
      <c r="I69" s="1">
        <v>1959</v>
      </c>
      <c r="J69">
        <v>979.5</v>
      </c>
      <c r="K69" s="1">
        <v>0</v>
      </c>
      <c r="L69">
        <v>1</v>
      </c>
      <c r="M69">
        <v>168</v>
      </c>
    </row>
    <row r="70" spans="1:13" ht="12.75">
      <c r="A70" s="1" t="s">
        <v>299</v>
      </c>
      <c r="B70" s="1">
        <v>0</v>
      </c>
      <c r="C70" s="1">
        <v>76935.5</v>
      </c>
      <c r="D70" s="1">
        <v>77700</v>
      </c>
      <c r="E70" s="1">
        <v>141.15870496271228</v>
      </c>
      <c r="F70" s="1">
        <v>105</v>
      </c>
      <c r="G70" s="3">
        <v>76935.5</v>
      </c>
      <c r="H70" s="1">
        <v>0</v>
      </c>
      <c r="I70" s="1">
        <v>1529</v>
      </c>
      <c r="J70">
        <v>764.5</v>
      </c>
      <c r="K70" s="1">
        <v>0</v>
      </c>
      <c r="L70">
        <v>5</v>
      </c>
      <c r="M70">
        <v>132</v>
      </c>
    </row>
    <row r="71" spans="1:13" ht="12.75">
      <c r="A71" s="1" t="s">
        <v>555</v>
      </c>
      <c r="B71" s="1">
        <v>1.7064846416382253</v>
      </c>
      <c r="C71" s="1">
        <v>147793</v>
      </c>
      <c r="D71" s="1">
        <v>148086</v>
      </c>
      <c r="E71" s="1">
        <v>170073.51013806943</v>
      </c>
      <c r="F71" s="1">
        <v>183</v>
      </c>
      <c r="G71" s="3">
        <v>147793</v>
      </c>
      <c r="H71" s="1">
        <v>1.7064846416382253</v>
      </c>
      <c r="I71" s="1">
        <v>586</v>
      </c>
      <c r="J71">
        <v>293</v>
      </c>
      <c r="K71" s="1">
        <v>-0.08242412401472632</v>
      </c>
      <c r="L71">
        <v>9</v>
      </c>
      <c r="M71">
        <v>70</v>
      </c>
    </row>
    <row r="72" spans="1:13" ht="12.75">
      <c r="A72" s="1" t="s">
        <v>473</v>
      </c>
      <c r="B72" s="1">
        <v>0</v>
      </c>
      <c r="C72" s="1">
        <v>17683.5</v>
      </c>
      <c r="D72" s="1">
        <v>17965</v>
      </c>
      <c r="E72" s="1">
        <v>31.37236814519752</v>
      </c>
      <c r="F72" s="1">
        <v>26</v>
      </c>
      <c r="G72" s="3">
        <v>17683.5</v>
      </c>
      <c r="H72" s="1">
        <v>0</v>
      </c>
      <c r="I72" s="1">
        <v>563</v>
      </c>
      <c r="J72">
        <v>281.5</v>
      </c>
      <c r="K72" s="1">
        <v>0</v>
      </c>
      <c r="L72">
        <v>7</v>
      </c>
      <c r="M72">
        <v>28</v>
      </c>
    </row>
    <row r="73" spans="1:13" ht="12.75">
      <c r="A73" s="1" t="s">
        <v>274</v>
      </c>
      <c r="B73" s="1">
        <v>0.5865102639296188</v>
      </c>
      <c r="C73" s="1">
        <v>120762.5</v>
      </c>
      <c r="D73" s="1">
        <v>121615</v>
      </c>
      <c r="E73" s="1">
        <v>58129.21294438288</v>
      </c>
      <c r="F73" s="1">
        <v>157</v>
      </c>
      <c r="G73" s="3">
        <v>120762.5</v>
      </c>
      <c r="H73" s="1">
        <v>0.5865102639296188</v>
      </c>
      <c r="I73" s="1">
        <v>1705</v>
      </c>
      <c r="J73">
        <v>852.5</v>
      </c>
      <c r="K73" s="1">
        <v>-0.02102315040816971</v>
      </c>
      <c r="L73">
        <v>2</v>
      </c>
      <c r="M73">
        <v>119</v>
      </c>
    </row>
    <row r="74" spans="1:13" ht="12.75">
      <c r="A74" s="1" t="s">
        <v>561</v>
      </c>
      <c r="B74" s="1">
        <v>0</v>
      </c>
      <c r="C74" s="1">
        <v>43135</v>
      </c>
      <c r="D74" s="1">
        <v>44793</v>
      </c>
      <c r="E74" s="1">
        <v>92.86282907544401</v>
      </c>
      <c r="F74" s="1">
        <v>68</v>
      </c>
      <c r="G74" s="3">
        <v>43135</v>
      </c>
      <c r="H74" s="1">
        <v>0</v>
      </c>
      <c r="I74" s="1">
        <v>3316</v>
      </c>
      <c r="J74">
        <v>1658</v>
      </c>
      <c r="K74" s="1">
        <v>0</v>
      </c>
      <c r="L74">
        <v>8</v>
      </c>
      <c r="M74">
        <v>73</v>
      </c>
    </row>
    <row r="75" spans="1:13" ht="12.75">
      <c r="A75" s="1" t="s">
        <v>458</v>
      </c>
      <c r="B75" s="1">
        <v>0</v>
      </c>
      <c r="C75" s="1">
        <v>12436.5</v>
      </c>
      <c r="D75" s="1">
        <v>12921</v>
      </c>
      <c r="E75" s="1">
        <v>25.804306807631257</v>
      </c>
      <c r="F75" s="1">
        <v>18</v>
      </c>
      <c r="G75" s="3">
        <v>12436.5</v>
      </c>
      <c r="H75" s="1">
        <v>0</v>
      </c>
      <c r="I75" s="1">
        <v>969</v>
      </c>
      <c r="J75">
        <v>484.5</v>
      </c>
      <c r="K75" s="1">
        <v>0</v>
      </c>
      <c r="L75">
        <v>11</v>
      </c>
      <c r="M75">
        <v>20</v>
      </c>
    </row>
    <row r="76" spans="1:13" ht="12.75">
      <c r="A76" s="1" t="s">
        <v>492</v>
      </c>
      <c r="B76" s="1">
        <v>3.134796238244514</v>
      </c>
      <c r="C76" s="1">
        <v>162991</v>
      </c>
      <c r="D76" s="1">
        <v>163310</v>
      </c>
      <c r="E76" s="1">
        <v>313040.8216178981</v>
      </c>
      <c r="F76" s="1">
        <v>198</v>
      </c>
      <c r="G76" s="3">
        <v>162991</v>
      </c>
      <c r="H76" s="1">
        <v>3.134796238244514</v>
      </c>
      <c r="I76" s="1">
        <v>638</v>
      </c>
      <c r="J76">
        <v>319</v>
      </c>
      <c r="K76" s="1">
        <v>-0.38426534533319856</v>
      </c>
      <c r="L76">
        <v>9</v>
      </c>
      <c r="M76">
        <v>37</v>
      </c>
    </row>
    <row r="77" spans="1:13" ht="12.75">
      <c r="A77" s="1" t="s">
        <v>485</v>
      </c>
      <c r="B77" s="1">
        <v>1.8083182640144664</v>
      </c>
      <c r="C77" s="1">
        <v>149474.5</v>
      </c>
      <c r="D77" s="1">
        <v>150304</v>
      </c>
      <c r="E77" s="1">
        <v>180043.93740453443</v>
      </c>
      <c r="F77" s="1">
        <v>185</v>
      </c>
      <c r="G77" s="3">
        <v>149474.5</v>
      </c>
      <c r="H77" s="1">
        <v>1.8083182640144664</v>
      </c>
      <c r="I77" s="1">
        <v>1659</v>
      </c>
      <c r="J77">
        <v>829.5</v>
      </c>
      <c r="K77" s="1">
        <v>0.0032641123899175284</v>
      </c>
      <c r="L77">
        <v>8</v>
      </c>
      <c r="M77">
        <v>34</v>
      </c>
    </row>
    <row r="78" spans="1:13" ht="12.75">
      <c r="A78" s="1" t="s">
        <v>69</v>
      </c>
      <c r="B78" s="1">
        <v>2.3540489642184554</v>
      </c>
      <c r="C78" s="1">
        <v>155279</v>
      </c>
      <c r="D78" s="1">
        <v>156341</v>
      </c>
      <c r="E78" s="1">
        <v>235174.72275300248</v>
      </c>
      <c r="F78" s="1">
        <v>191</v>
      </c>
      <c r="G78" s="3">
        <v>155279</v>
      </c>
      <c r="H78" s="1">
        <v>2.3540489642184554</v>
      </c>
      <c r="I78" s="1">
        <v>2124</v>
      </c>
      <c r="J78">
        <v>1062</v>
      </c>
      <c r="K78" s="1">
        <v>-0.2002294521289265</v>
      </c>
      <c r="L78">
        <v>2</v>
      </c>
      <c r="M78">
        <v>162</v>
      </c>
    </row>
    <row r="79" spans="1:13" ht="12.75">
      <c r="A79" s="1" t="s">
        <v>312</v>
      </c>
      <c r="B79" s="1">
        <v>0.7593014426727411</v>
      </c>
      <c r="C79" s="1">
        <v>128273.5</v>
      </c>
      <c r="D79" s="1">
        <v>128932</v>
      </c>
      <c r="E79" s="1">
        <v>75146.88882566114</v>
      </c>
      <c r="F79" s="1">
        <v>161</v>
      </c>
      <c r="G79" s="3">
        <v>128273.5</v>
      </c>
      <c r="H79" s="1">
        <v>0.7593014426727411</v>
      </c>
      <c r="I79" s="1">
        <v>1317</v>
      </c>
      <c r="J79">
        <v>658.5</v>
      </c>
      <c r="K79" s="1">
        <v>-0.05769202137954643</v>
      </c>
      <c r="L79">
        <v>3</v>
      </c>
      <c r="M79">
        <v>139</v>
      </c>
    </row>
    <row r="80" spans="1:13" ht="12.75">
      <c r="A80" s="1" t="s">
        <v>330</v>
      </c>
      <c r="B80" s="1">
        <v>2.1333333333333333</v>
      </c>
      <c r="C80" s="1">
        <v>152827.5</v>
      </c>
      <c r="D80" s="1">
        <v>153765</v>
      </c>
      <c r="E80" s="1">
        <v>213159.2312438228</v>
      </c>
      <c r="F80" s="1">
        <v>189</v>
      </c>
      <c r="G80" s="3">
        <v>152827.5</v>
      </c>
      <c r="H80" s="1">
        <v>2.1333333333333333</v>
      </c>
      <c r="I80" s="1">
        <v>1875</v>
      </c>
      <c r="J80">
        <v>937.5</v>
      </c>
      <c r="K80" s="1">
        <v>-0.07905604719764003</v>
      </c>
      <c r="L80">
        <v>2</v>
      </c>
      <c r="M80">
        <v>148</v>
      </c>
    </row>
    <row r="81" spans="1:13" ht="12.75">
      <c r="A81" s="1" t="s">
        <v>251</v>
      </c>
      <c r="B81" s="1">
        <v>1.7889087656529516</v>
      </c>
      <c r="C81" s="1">
        <v>148365.5</v>
      </c>
      <c r="D81" s="1">
        <v>148645</v>
      </c>
      <c r="E81" s="1">
        <v>178111.34840815837</v>
      </c>
      <c r="F81" s="1">
        <v>184</v>
      </c>
      <c r="G81" s="3">
        <v>148365.5</v>
      </c>
      <c r="H81" s="1">
        <v>1.7889087656529516</v>
      </c>
      <c r="I81" s="1">
        <v>559</v>
      </c>
      <c r="J81">
        <v>279.5</v>
      </c>
      <c r="K81" s="1">
        <v>-0.019409498361514732</v>
      </c>
      <c r="L81">
        <v>3</v>
      </c>
      <c r="M81">
        <v>108</v>
      </c>
    </row>
    <row r="82" spans="1:13" ht="12.75">
      <c r="A82" s="1" t="s">
        <v>425</v>
      </c>
      <c r="B82" s="1">
        <v>1.0183299389002036</v>
      </c>
      <c r="C82" s="1">
        <v>135386</v>
      </c>
      <c r="D82" s="1">
        <v>135877</v>
      </c>
      <c r="E82" s="1">
        <v>101009.8821767648</v>
      </c>
      <c r="F82" s="1">
        <v>166</v>
      </c>
      <c r="G82" s="3">
        <v>135386</v>
      </c>
      <c r="H82" s="1">
        <v>1.0183299389002036</v>
      </c>
      <c r="I82" s="1">
        <v>982</v>
      </c>
      <c r="J82">
        <v>491</v>
      </c>
      <c r="K82" s="1">
        <v>-0.10906577699607589</v>
      </c>
      <c r="L82">
        <v>10</v>
      </c>
      <c r="M82">
        <v>4</v>
      </c>
    </row>
    <row r="83" spans="1:13" ht="12.75">
      <c r="A83" s="1" t="s">
        <v>285</v>
      </c>
      <c r="B83" s="1">
        <v>1.5847860538827259</v>
      </c>
      <c r="C83" s="1">
        <v>146563.5</v>
      </c>
      <c r="D83" s="1">
        <v>146879</v>
      </c>
      <c r="E83" s="1">
        <v>158128.77968792117</v>
      </c>
      <c r="F83" s="1">
        <v>181</v>
      </c>
      <c r="G83" s="3">
        <v>146563.5</v>
      </c>
      <c r="H83" s="1">
        <v>1.5847860538827259</v>
      </c>
      <c r="I83" s="1">
        <v>631</v>
      </c>
      <c r="J83">
        <v>315.5</v>
      </c>
      <c r="K83" s="1">
        <v>-0.02551990424931927</v>
      </c>
      <c r="L83">
        <v>3</v>
      </c>
      <c r="M83">
        <v>125</v>
      </c>
    </row>
    <row r="84" spans="1:13" ht="12.75">
      <c r="A84" s="1" t="s">
        <v>585</v>
      </c>
      <c r="B84" s="1">
        <v>0</v>
      </c>
      <c r="C84" s="1">
        <v>49625.5</v>
      </c>
      <c r="D84" s="1">
        <v>51137</v>
      </c>
      <c r="E84" s="1">
        <v>103.10776004073197</v>
      </c>
      <c r="F84" s="1">
        <v>77</v>
      </c>
      <c r="G84" s="3">
        <v>49625.5</v>
      </c>
      <c r="H84" s="1">
        <v>0</v>
      </c>
      <c r="I84" s="1">
        <v>3023</v>
      </c>
      <c r="J84">
        <v>1511.5</v>
      </c>
      <c r="K84" s="1">
        <v>0</v>
      </c>
      <c r="L84">
        <v>8</v>
      </c>
      <c r="M84">
        <v>85</v>
      </c>
    </row>
    <row r="85" spans="1:13" ht="12.75">
      <c r="A85" s="1" t="s">
        <v>249</v>
      </c>
      <c r="B85" s="1">
        <v>0</v>
      </c>
      <c r="C85" s="1">
        <v>54344.5</v>
      </c>
      <c r="D85" s="1">
        <v>54560</v>
      </c>
      <c r="E85" s="1">
        <v>109.58168858007129</v>
      </c>
      <c r="F85" s="1">
        <v>83</v>
      </c>
      <c r="G85" s="3">
        <v>54344.5</v>
      </c>
      <c r="H85" s="1">
        <v>0</v>
      </c>
      <c r="I85" s="1">
        <v>431</v>
      </c>
      <c r="J85">
        <v>215.5</v>
      </c>
      <c r="K85" s="1">
        <v>0</v>
      </c>
      <c r="L85">
        <v>6</v>
      </c>
      <c r="M85">
        <v>107</v>
      </c>
    </row>
    <row r="86" spans="1:13" ht="12.75">
      <c r="A86" s="1" t="s">
        <v>551</v>
      </c>
      <c r="B86" s="1">
        <v>0</v>
      </c>
      <c r="C86" s="1">
        <v>35431</v>
      </c>
      <c r="D86" s="1">
        <v>36552</v>
      </c>
      <c r="E86" s="1">
        <v>81.42957261373506</v>
      </c>
      <c r="F86" s="1">
        <v>58</v>
      </c>
      <c r="G86" s="3">
        <v>35431</v>
      </c>
      <c r="H86" s="1">
        <v>0</v>
      </c>
      <c r="I86" s="1">
        <v>2242</v>
      </c>
      <c r="J86">
        <v>1121</v>
      </c>
      <c r="K86" s="1">
        <v>0</v>
      </c>
      <c r="L86">
        <v>8</v>
      </c>
      <c r="M86">
        <v>68</v>
      </c>
    </row>
    <row r="87" spans="1:13" ht="12.75">
      <c r="A87" s="1" t="s">
        <v>326</v>
      </c>
      <c r="B87" s="1">
        <v>2.554278416347382</v>
      </c>
      <c r="C87" s="1">
        <v>157124</v>
      </c>
      <c r="D87" s="1">
        <v>157907</v>
      </c>
      <c r="E87" s="1">
        <v>255155.38033484083</v>
      </c>
      <c r="F87" s="1">
        <v>192</v>
      </c>
      <c r="G87" s="3">
        <v>157124</v>
      </c>
      <c r="H87" s="1">
        <v>2.554278416347382</v>
      </c>
      <c r="I87" s="1">
        <v>1566</v>
      </c>
      <c r="J87">
        <v>783</v>
      </c>
      <c r="K87" s="1">
        <v>-0.023041171281484196</v>
      </c>
      <c r="L87">
        <v>2</v>
      </c>
      <c r="M87">
        <v>146</v>
      </c>
    </row>
    <row r="88" spans="1:13" ht="12.75">
      <c r="A88" s="1" t="s">
        <v>314</v>
      </c>
      <c r="B88" s="1">
        <v>0</v>
      </c>
      <c r="C88" s="1">
        <v>79867</v>
      </c>
      <c r="D88" s="1">
        <v>80425</v>
      </c>
      <c r="E88" s="1">
        <v>146.68483632334002</v>
      </c>
      <c r="F88" s="1">
        <v>107</v>
      </c>
      <c r="G88" s="3">
        <v>79867</v>
      </c>
      <c r="H88" s="1">
        <v>0</v>
      </c>
      <c r="I88" s="1">
        <v>1116</v>
      </c>
      <c r="J88">
        <v>558</v>
      </c>
      <c r="K88" s="1">
        <v>0</v>
      </c>
      <c r="L88">
        <v>4</v>
      </c>
      <c r="M88">
        <v>140</v>
      </c>
    </row>
    <row r="89" spans="1:13" ht="12.75">
      <c r="A89" s="1" t="s">
        <v>399</v>
      </c>
      <c r="B89" s="1">
        <v>0</v>
      </c>
      <c r="C89" s="1">
        <v>105890</v>
      </c>
      <c r="D89" s="1">
        <v>106138</v>
      </c>
      <c r="E89" s="1">
        <v>186.9710383659289</v>
      </c>
      <c r="F89" s="1">
        <v>140</v>
      </c>
      <c r="G89" s="3">
        <v>105890</v>
      </c>
      <c r="H89" s="1">
        <v>0</v>
      </c>
      <c r="I89" s="1">
        <v>496</v>
      </c>
      <c r="J89">
        <v>248</v>
      </c>
      <c r="K89" s="1">
        <v>0</v>
      </c>
      <c r="L89">
        <v>6</v>
      </c>
      <c r="M89">
        <v>184</v>
      </c>
    </row>
    <row r="90" spans="1:13" ht="12.75">
      <c r="A90" s="1" t="s">
        <v>535</v>
      </c>
      <c r="B90" s="1">
        <v>0.39138943248532293</v>
      </c>
      <c r="C90" s="1">
        <v>114861.5</v>
      </c>
      <c r="D90" s="1">
        <v>116139</v>
      </c>
      <c r="E90" s="1">
        <v>39074.30444158256</v>
      </c>
      <c r="F90" s="1">
        <v>155</v>
      </c>
      <c r="G90" s="3">
        <v>114861.5</v>
      </c>
      <c r="H90" s="1">
        <v>0.39138943248532293</v>
      </c>
      <c r="I90" s="1">
        <v>2555</v>
      </c>
      <c r="J90">
        <v>1277.5</v>
      </c>
      <c r="K90" s="1">
        <v>-0.13897386637439596</v>
      </c>
      <c r="L90">
        <v>5</v>
      </c>
      <c r="M90">
        <v>59</v>
      </c>
    </row>
    <row r="91" spans="1:13" ht="12.75">
      <c r="A91" s="1" t="s">
        <v>569</v>
      </c>
      <c r="B91" s="1">
        <v>1.8050541516245489</v>
      </c>
      <c r="C91" s="1">
        <v>150581</v>
      </c>
      <c r="D91" s="1">
        <v>150858</v>
      </c>
      <c r="E91" s="1">
        <v>180080.31845817485</v>
      </c>
      <c r="F91" s="1">
        <v>186</v>
      </c>
      <c r="G91" s="3">
        <v>150581</v>
      </c>
      <c r="H91" s="1">
        <v>1.8050541516245489</v>
      </c>
      <c r="I91" s="1">
        <v>554</v>
      </c>
      <c r="J91">
        <v>277</v>
      </c>
      <c r="K91" s="1">
        <v>-0.07111845625537616</v>
      </c>
      <c r="L91">
        <v>6</v>
      </c>
      <c r="M91">
        <v>77</v>
      </c>
    </row>
    <row r="92" spans="1:13" ht="12.75">
      <c r="A92" s="1" t="s">
        <v>388</v>
      </c>
      <c r="B92" s="1">
        <v>0</v>
      </c>
      <c r="C92" s="1">
        <v>103421</v>
      </c>
      <c r="D92" s="1">
        <v>103719</v>
      </c>
      <c r="E92" s="1">
        <v>181.57003803647908</v>
      </c>
      <c r="F92" s="1">
        <v>134</v>
      </c>
      <c r="G92" s="3">
        <v>103421</v>
      </c>
      <c r="H92" s="1">
        <v>0</v>
      </c>
      <c r="I92" s="1">
        <v>596</v>
      </c>
      <c r="J92">
        <v>298</v>
      </c>
      <c r="K92" s="1">
        <v>0</v>
      </c>
      <c r="L92">
        <v>6</v>
      </c>
      <c r="M92">
        <v>178</v>
      </c>
    </row>
    <row r="93" spans="1:13" ht="12.75">
      <c r="A93" s="1" t="s">
        <v>72</v>
      </c>
      <c r="B93" s="1">
        <v>0</v>
      </c>
      <c r="C93" s="1">
        <v>104946.5</v>
      </c>
      <c r="D93" s="1">
        <v>105201</v>
      </c>
      <c r="E93" s="1">
        <v>184.04890832310042</v>
      </c>
      <c r="F93" s="1">
        <v>137</v>
      </c>
      <c r="G93" s="3">
        <v>104946.5</v>
      </c>
      <c r="H93" s="1">
        <v>0</v>
      </c>
      <c r="I93" s="1">
        <v>509</v>
      </c>
      <c r="J93">
        <v>254.5</v>
      </c>
      <c r="K93" s="1">
        <v>0</v>
      </c>
      <c r="L93">
        <v>7</v>
      </c>
      <c r="M93">
        <v>181</v>
      </c>
    </row>
    <row r="94" spans="1:13" ht="12.75">
      <c r="A94" s="1" t="s">
        <v>553</v>
      </c>
      <c r="B94" s="1">
        <v>0</v>
      </c>
      <c r="C94" s="1">
        <v>31925</v>
      </c>
      <c r="D94" s="1">
        <v>32231</v>
      </c>
      <c r="E94" s="1">
        <v>72.6658779837671</v>
      </c>
      <c r="F94" s="1">
        <v>53</v>
      </c>
      <c r="G94" s="3">
        <v>31925</v>
      </c>
      <c r="H94" s="1">
        <v>0</v>
      </c>
      <c r="I94" s="1">
        <v>612</v>
      </c>
      <c r="J94">
        <v>306</v>
      </c>
      <c r="K94" s="1">
        <v>0</v>
      </c>
      <c r="L94">
        <v>9</v>
      </c>
      <c r="M94">
        <v>69</v>
      </c>
    </row>
    <row r="95" spans="1:13" ht="12.75">
      <c r="A95" s="1" t="s">
        <v>117</v>
      </c>
      <c r="B95" s="1">
        <v>1.3192612137203166</v>
      </c>
      <c r="C95" s="1">
        <v>141156</v>
      </c>
      <c r="D95" s="1">
        <v>141535</v>
      </c>
      <c r="E95" s="1">
        <v>131202.54041750275</v>
      </c>
      <c r="F95" s="1">
        <v>173</v>
      </c>
      <c r="G95" s="3">
        <v>141156</v>
      </c>
      <c r="H95" s="1">
        <v>1.3192612137203166</v>
      </c>
      <c r="I95" s="1">
        <v>758</v>
      </c>
      <c r="J95">
        <v>379</v>
      </c>
      <c r="K95" s="1">
        <v>-0.052480898762536476</v>
      </c>
      <c r="L95">
        <v>7</v>
      </c>
      <c r="M95">
        <v>198</v>
      </c>
    </row>
    <row r="96" spans="1:13" ht="12.75">
      <c r="A96" s="1" t="s">
        <v>297</v>
      </c>
      <c r="B96" s="1">
        <v>0</v>
      </c>
      <c r="C96" s="1">
        <v>73806.5</v>
      </c>
      <c r="D96" s="1">
        <v>74411</v>
      </c>
      <c r="E96" s="1">
        <v>138.2419060169517</v>
      </c>
      <c r="F96" s="1">
        <v>102</v>
      </c>
      <c r="G96" s="3">
        <v>73806.5</v>
      </c>
      <c r="H96" s="1">
        <v>0</v>
      </c>
      <c r="I96" s="1">
        <v>1209</v>
      </c>
      <c r="J96">
        <v>604.5</v>
      </c>
      <c r="K96" s="1">
        <v>0</v>
      </c>
      <c r="L96">
        <v>3</v>
      </c>
      <c r="M96">
        <v>131</v>
      </c>
    </row>
    <row r="97" spans="1:13" ht="12.75">
      <c r="A97" s="1" t="s">
        <v>423</v>
      </c>
      <c r="B97" s="1">
        <v>0</v>
      </c>
      <c r="C97" s="1">
        <v>7388</v>
      </c>
      <c r="D97" s="1">
        <v>8513</v>
      </c>
      <c r="E97" s="1">
        <v>16.477492587379075</v>
      </c>
      <c r="F97" s="1">
        <v>11</v>
      </c>
      <c r="G97" s="3">
        <v>7388</v>
      </c>
      <c r="H97" s="1">
        <v>0</v>
      </c>
      <c r="I97" s="1">
        <v>2250</v>
      </c>
      <c r="J97">
        <v>1125</v>
      </c>
      <c r="K97" s="1">
        <v>0</v>
      </c>
      <c r="L97">
        <v>5</v>
      </c>
      <c r="M97">
        <v>3</v>
      </c>
    </row>
    <row r="98" spans="1:13" ht="12.75">
      <c r="A98" s="1" t="s">
        <v>332</v>
      </c>
      <c r="B98" s="1">
        <v>1.2254901960784315</v>
      </c>
      <c r="C98" s="1">
        <v>138816</v>
      </c>
      <c r="D98" s="1">
        <v>139224</v>
      </c>
      <c r="E98" s="1">
        <v>122153.88783731169</v>
      </c>
      <c r="F98" s="1">
        <v>170</v>
      </c>
      <c r="G98" s="3">
        <v>138816</v>
      </c>
      <c r="H98" s="1">
        <v>1.2254901960784315</v>
      </c>
      <c r="I98" s="1">
        <v>816</v>
      </c>
      <c r="J98">
        <v>408</v>
      </c>
      <c r="K98" s="1">
        <v>-0.03395564775028381</v>
      </c>
      <c r="L98">
        <v>6</v>
      </c>
      <c r="M98">
        <v>149</v>
      </c>
    </row>
    <row r="99" spans="1:13" ht="12.75">
      <c r="A99" s="1" t="s">
        <v>606</v>
      </c>
      <c r="B99" s="1">
        <v>0</v>
      </c>
      <c r="C99" s="1">
        <v>47583.5</v>
      </c>
      <c r="D99" s="1">
        <v>48082</v>
      </c>
      <c r="E99" s="1">
        <v>101.97202671538531</v>
      </c>
      <c r="F99" s="1">
        <v>75</v>
      </c>
      <c r="G99" s="3">
        <v>47583.5</v>
      </c>
      <c r="H99" s="1">
        <v>0</v>
      </c>
      <c r="I99" s="1">
        <v>997</v>
      </c>
      <c r="J99">
        <v>498.5</v>
      </c>
      <c r="K99" s="1">
        <v>0</v>
      </c>
      <c r="L99">
        <v>4</v>
      </c>
      <c r="M99">
        <v>96</v>
      </c>
    </row>
    <row r="100" spans="1:13" ht="12.75">
      <c r="A100" s="1" t="s">
        <v>374</v>
      </c>
      <c r="B100" s="1">
        <v>0</v>
      </c>
      <c r="C100" s="1">
        <v>100321</v>
      </c>
      <c r="D100" s="1">
        <v>100917</v>
      </c>
      <c r="E100" s="1">
        <v>178.14007607295815</v>
      </c>
      <c r="F100" s="1">
        <v>130</v>
      </c>
      <c r="G100" s="3">
        <v>100321</v>
      </c>
      <c r="H100" s="1">
        <v>0</v>
      </c>
      <c r="I100" s="1">
        <v>1192</v>
      </c>
      <c r="J100">
        <v>596</v>
      </c>
      <c r="K100" s="1">
        <v>0</v>
      </c>
      <c r="L100">
        <v>2</v>
      </c>
      <c r="M100">
        <v>171</v>
      </c>
    </row>
    <row r="101" spans="1:13" ht="12.75">
      <c r="A101" s="1" t="s">
        <v>247</v>
      </c>
      <c r="B101" s="1">
        <v>0</v>
      </c>
      <c r="C101" s="1">
        <v>53897</v>
      </c>
      <c r="D101" s="1">
        <v>54129</v>
      </c>
      <c r="E101" s="1">
        <v>108.77935847135284</v>
      </c>
      <c r="F101" s="1">
        <v>82</v>
      </c>
      <c r="G101" s="3">
        <v>53897</v>
      </c>
      <c r="H101" s="1">
        <v>0</v>
      </c>
      <c r="I101" s="1">
        <v>464</v>
      </c>
      <c r="J101">
        <v>232</v>
      </c>
      <c r="K101" s="1">
        <v>0</v>
      </c>
      <c r="L101">
        <v>6</v>
      </c>
      <c r="M101">
        <v>106</v>
      </c>
    </row>
    <row r="102" spans="1:13" ht="12.75">
      <c r="A102" s="1" t="s">
        <v>334</v>
      </c>
      <c r="B102" s="1">
        <v>0.8361204013377926</v>
      </c>
      <c r="C102" s="1">
        <v>131953</v>
      </c>
      <c r="D102" s="1">
        <v>132551</v>
      </c>
      <c r="E102" s="1">
        <v>83157.16403605978</v>
      </c>
      <c r="F102" s="1">
        <v>164</v>
      </c>
      <c r="G102" s="3">
        <v>131953</v>
      </c>
      <c r="H102" s="1">
        <v>0.8361204013377926</v>
      </c>
      <c r="I102" s="1">
        <v>1196</v>
      </c>
      <c r="J102">
        <v>598</v>
      </c>
      <c r="K102" s="1">
        <v>-0.017121919481320025</v>
      </c>
      <c r="L102">
        <v>2</v>
      </c>
      <c r="M102">
        <v>150</v>
      </c>
    </row>
    <row r="103" spans="1:13" ht="12.75">
      <c r="A103" s="1" t="s">
        <v>70</v>
      </c>
      <c r="B103" s="1">
        <v>0</v>
      </c>
      <c r="C103" s="1">
        <v>91870.5</v>
      </c>
      <c r="D103" s="1">
        <v>92470</v>
      </c>
      <c r="E103" s="1">
        <v>170.18200604989667</v>
      </c>
      <c r="F103" s="1">
        <v>122</v>
      </c>
      <c r="G103" s="3">
        <v>91870.5</v>
      </c>
      <c r="H103" s="1">
        <v>0</v>
      </c>
      <c r="I103" s="1">
        <v>1199</v>
      </c>
      <c r="J103">
        <v>599.5</v>
      </c>
      <c r="K103" s="1">
        <v>0</v>
      </c>
      <c r="L103">
        <v>3</v>
      </c>
      <c r="M103">
        <v>163</v>
      </c>
    </row>
    <row r="104" spans="1:13" ht="12.75">
      <c r="A104" s="1" t="s">
        <v>428</v>
      </c>
      <c r="B104" s="1">
        <v>0</v>
      </c>
      <c r="C104" s="1">
        <v>1531.5</v>
      </c>
      <c r="D104" s="1">
        <v>1836</v>
      </c>
      <c r="E104" s="1">
        <v>8.647907993650604</v>
      </c>
      <c r="F104" s="1">
        <v>3</v>
      </c>
      <c r="G104" s="3">
        <v>1531.5</v>
      </c>
      <c r="H104" s="1">
        <v>0</v>
      </c>
      <c r="I104" s="1">
        <v>609</v>
      </c>
      <c r="J104">
        <v>304.5</v>
      </c>
      <c r="K104" s="1">
        <v>0</v>
      </c>
      <c r="L104">
        <v>11</v>
      </c>
      <c r="M104">
        <v>5</v>
      </c>
    </row>
    <row r="105" spans="1:13" ht="12.75">
      <c r="A105" s="1" t="s">
        <v>316</v>
      </c>
      <c r="B105" s="1">
        <v>0</v>
      </c>
      <c r="C105" s="1">
        <v>84429.5</v>
      </c>
      <c r="D105" s="1">
        <v>85376</v>
      </c>
      <c r="E105" s="1">
        <v>152.33906376351493</v>
      </c>
      <c r="F105" s="1">
        <v>112</v>
      </c>
      <c r="G105" s="3">
        <v>84429.5</v>
      </c>
      <c r="H105" s="1">
        <v>0</v>
      </c>
      <c r="I105" s="1">
        <v>1893</v>
      </c>
      <c r="J105">
        <v>946.5</v>
      </c>
      <c r="K105" s="1">
        <v>0</v>
      </c>
      <c r="L105">
        <v>3</v>
      </c>
      <c r="M105">
        <v>141</v>
      </c>
    </row>
    <row r="106" spans="1:13" ht="12.75">
      <c r="A106" s="1" t="s">
        <v>503</v>
      </c>
      <c r="B106" s="1">
        <v>1.2269938650306749</v>
      </c>
      <c r="C106" s="1">
        <v>138000.5</v>
      </c>
      <c r="D106" s="1">
        <v>138408</v>
      </c>
      <c r="E106" s="1">
        <v>122047.88184731499</v>
      </c>
      <c r="F106" s="1">
        <v>169</v>
      </c>
      <c r="G106" s="3">
        <v>138000.5</v>
      </c>
      <c r="H106" s="1">
        <v>1.2269938650306749</v>
      </c>
      <c r="I106" s="1">
        <v>815</v>
      </c>
      <c r="J106">
        <v>407.5</v>
      </c>
      <c r="K106" s="1">
        <v>0.0015036689522434088</v>
      </c>
      <c r="L106">
        <v>8</v>
      </c>
      <c r="M106">
        <v>43</v>
      </c>
    </row>
    <row r="107" spans="1:13" ht="12.75">
      <c r="A107" s="1" t="s">
        <v>571</v>
      </c>
      <c r="B107" s="1">
        <v>1.4727540500736376</v>
      </c>
      <c r="C107" s="1">
        <v>143297.5</v>
      </c>
      <c r="D107" s="1">
        <v>143637</v>
      </c>
      <c r="E107" s="1">
        <v>147082.06720776303</v>
      </c>
      <c r="F107" s="1">
        <v>176</v>
      </c>
      <c r="G107" s="3">
        <v>143297.5</v>
      </c>
      <c r="H107" s="1">
        <v>1.4727540500736376</v>
      </c>
      <c r="I107" s="1">
        <v>679</v>
      </c>
      <c r="J107">
        <v>339.5</v>
      </c>
      <c r="K107" s="1">
        <v>-0.026496324738956023</v>
      </c>
      <c r="L107">
        <v>6</v>
      </c>
      <c r="M107">
        <v>78</v>
      </c>
    </row>
    <row r="108" spans="1:13" ht="12.75">
      <c r="A108" s="1" t="s">
        <v>295</v>
      </c>
      <c r="B108" s="1">
        <v>0</v>
      </c>
      <c r="C108" s="1">
        <v>72615</v>
      </c>
      <c r="D108" s="1">
        <v>73016</v>
      </c>
      <c r="E108" s="1">
        <v>134.80397735781244</v>
      </c>
      <c r="F108" s="1">
        <v>100</v>
      </c>
      <c r="G108" s="3">
        <v>72615</v>
      </c>
      <c r="H108" s="1">
        <v>0</v>
      </c>
      <c r="I108" s="1">
        <v>802</v>
      </c>
      <c r="J108">
        <v>401</v>
      </c>
      <c r="K108" s="1">
        <v>0</v>
      </c>
      <c r="L108">
        <v>5</v>
      </c>
      <c r="M108">
        <v>130</v>
      </c>
    </row>
    <row r="109" spans="1:13" ht="12.75">
      <c r="A109" s="1" t="s">
        <v>365</v>
      </c>
      <c r="B109" s="1">
        <v>0</v>
      </c>
      <c r="C109" s="1">
        <v>95312</v>
      </c>
      <c r="D109" s="1">
        <v>96018</v>
      </c>
      <c r="E109" s="1">
        <v>174.45787534816856</v>
      </c>
      <c r="F109" s="1">
        <v>125</v>
      </c>
      <c r="G109" s="3">
        <v>95312</v>
      </c>
      <c r="H109" s="1">
        <v>0</v>
      </c>
      <c r="I109" s="1">
        <v>1412</v>
      </c>
      <c r="J109">
        <v>706</v>
      </c>
      <c r="K109" s="1">
        <v>0</v>
      </c>
      <c r="L109">
        <v>1</v>
      </c>
      <c r="M109">
        <v>166</v>
      </c>
    </row>
    <row r="110" spans="1:13" ht="12.75">
      <c r="A110" s="1" t="s">
        <v>236</v>
      </c>
      <c r="B110" s="1">
        <v>0</v>
      </c>
      <c r="C110" s="1">
        <v>67687</v>
      </c>
      <c r="D110" s="1">
        <v>70181</v>
      </c>
      <c r="E110" s="1">
        <v>129.87810356704304</v>
      </c>
      <c r="F110" s="1">
        <v>96</v>
      </c>
      <c r="G110" s="3">
        <v>67687</v>
      </c>
      <c r="H110" s="1">
        <v>0</v>
      </c>
      <c r="I110" s="1">
        <v>4988</v>
      </c>
      <c r="J110">
        <v>2494</v>
      </c>
      <c r="K110" s="1">
        <v>0</v>
      </c>
      <c r="L110">
        <v>8</v>
      </c>
      <c r="M110">
        <v>100</v>
      </c>
    </row>
    <row r="111" spans="1:13" ht="12.75">
      <c r="A111" s="1" t="s">
        <v>328</v>
      </c>
      <c r="B111" s="1">
        <v>0</v>
      </c>
      <c r="C111" s="1">
        <v>85856</v>
      </c>
      <c r="D111" s="1">
        <v>86336</v>
      </c>
      <c r="E111" s="1">
        <v>152.75039683728173</v>
      </c>
      <c r="F111" s="1">
        <v>113</v>
      </c>
      <c r="G111" s="3">
        <v>85856</v>
      </c>
      <c r="H111" s="1">
        <v>0</v>
      </c>
      <c r="I111" s="1">
        <v>960</v>
      </c>
      <c r="J111">
        <v>480</v>
      </c>
      <c r="K111" s="1">
        <v>0</v>
      </c>
      <c r="L111">
        <v>2</v>
      </c>
      <c r="M111">
        <v>147</v>
      </c>
    </row>
    <row r="112" spans="1:13" ht="12.75">
      <c r="A112" s="1" t="s">
        <v>382</v>
      </c>
      <c r="B112" s="1">
        <v>1.6103059581320451</v>
      </c>
      <c r="C112" s="1">
        <v>147189.5</v>
      </c>
      <c r="D112" s="1">
        <v>147500</v>
      </c>
      <c r="E112" s="1">
        <v>161178.71978795412</v>
      </c>
      <c r="F112" s="1">
        <v>182</v>
      </c>
      <c r="G112" s="3">
        <v>147189.5</v>
      </c>
      <c r="H112" s="1">
        <v>1.6103059581320451</v>
      </c>
      <c r="I112" s="1">
        <v>621</v>
      </c>
      <c r="J112">
        <v>310.5</v>
      </c>
      <c r="K112" s="1">
        <v>-0.0961786835061802</v>
      </c>
      <c r="L112">
        <v>3</v>
      </c>
      <c r="M112">
        <v>175</v>
      </c>
    </row>
    <row r="113" spans="1:13" ht="12.75">
      <c r="A113" s="1" t="s">
        <v>380</v>
      </c>
      <c r="B113" s="1">
        <v>1.2594458438287153</v>
      </c>
      <c r="C113" s="1">
        <v>139621</v>
      </c>
      <c r="D113" s="1">
        <v>140018</v>
      </c>
      <c r="E113" s="1">
        <v>125178.75605738418</v>
      </c>
      <c r="F113" s="1">
        <v>171</v>
      </c>
      <c r="G113" s="3">
        <v>139621</v>
      </c>
      <c r="H113" s="1">
        <v>1.2594458438287153</v>
      </c>
      <c r="I113" s="1">
        <v>794</v>
      </c>
      <c r="J113">
        <v>397</v>
      </c>
      <c r="K113" s="1">
        <v>-0.05807721282477618</v>
      </c>
      <c r="L113">
        <v>3</v>
      </c>
      <c r="M113">
        <v>174</v>
      </c>
    </row>
    <row r="114" spans="1:13" ht="12.75">
      <c r="A114" s="1" t="s">
        <v>278</v>
      </c>
      <c r="B114" s="1">
        <v>0</v>
      </c>
      <c r="C114" s="1">
        <v>63497.5</v>
      </c>
      <c r="D114" s="1">
        <v>64115</v>
      </c>
      <c r="E114" s="1">
        <v>128.39764593129473</v>
      </c>
      <c r="F114" s="1">
        <v>94</v>
      </c>
      <c r="G114" s="3">
        <v>63497.5</v>
      </c>
      <c r="H114" s="1">
        <v>0</v>
      </c>
      <c r="I114" s="1">
        <v>1235</v>
      </c>
      <c r="J114">
        <v>617.5</v>
      </c>
      <c r="K114" s="1">
        <v>0</v>
      </c>
      <c r="L114">
        <v>8</v>
      </c>
      <c r="M114">
        <v>121</v>
      </c>
    </row>
    <row r="115" spans="1:13" ht="12.75">
      <c r="A115" s="1" t="s">
        <v>363</v>
      </c>
      <c r="B115" s="1">
        <v>0</v>
      </c>
      <c r="C115" s="1">
        <v>92960.5</v>
      </c>
      <c r="D115" s="1">
        <v>93451</v>
      </c>
      <c r="E115" s="1">
        <v>170.87618676809728</v>
      </c>
      <c r="F115" s="1">
        <v>123</v>
      </c>
      <c r="G115" s="3">
        <v>92960.5</v>
      </c>
      <c r="H115" s="1">
        <v>0</v>
      </c>
      <c r="I115" s="1">
        <v>981</v>
      </c>
      <c r="J115">
        <v>490.5</v>
      </c>
      <c r="K115" s="1">
        <v>0</v>
      </c>
      <c r="L115">
        <v>2</v>
      </c>
      <c r="M115">
        <v>165</v>
      </c>
    </row>
    <row r="116" spans="1:13" ht="12.75">
      <c r="A116" s="1" t="s">
        <v>384</v>
      </c>
      <c r="B116" s="1">
        <v>1.5723270440251573</v>
      </c>
      <c r="C116" s="1">
        <v>145930</v>
      </c>
      <c r="D116" s="1">
        <v>146248</v>
      </c>
      <c r="E116" s="1">
        <v>157179.80963790472</v>
      </c>
      <c r="F116" s="1">
        <v>180</v>
      </c>
      <c r="G116" s="3">
        <v>145930</v>
      </c>
      <c r="H116" s="1">
        <v>1.5723270440251573</v>
      </c>
      <c r="I116" s="1">
        <v>636</v>
      </c>
      <c r="J116">
        <v>318</v>
      </c>
      <c r="K116" s="1">
        <v>-0.012459009857568537</v>
      </c>
      <c r="L116">
        <v>3</v>
      </c>
      <c r="M116">
        <v>176</v>
      </c>
    </row>
    <row r="117" spans="1:13" ht="12.75">
      <c r="A117" s="1" t="s">
        <v>521</v>
      </c>
      <c r="B117" s="1">
        <v>1.371742112482853</v>
      </c>
      <c r="C117" s="1">
        <v>141899.5</v>
      </c>
      <c r="D117" s="1">
        <v>142264</v>
      </c>
      <c r="E117" s="1">
        <v>137056.3667075983</v>
      </c>
      <c r="F117" s="1">
        <v>174</v>
      </c>
      <c r="G117" s="3">
        <v>141899.5</v>
      </c>
      <c r="H117" s="1">
        <v>1.371742112482853</v>
      </c>
      <c r="I117" s="1">
        <v>729</v>
      </c>
      <c r="J117">
        <v>364.5</v>
      </c>
      <c r="K117" s="1">
        <v>-0.06918007771887602</v>
      </c>
      <c r="L117">
        <v>8</v>
      </c>
      <c r="M117">
        <v>52</v>
      </c>
    </row>
    <row r="118" spans="1:13" ht="12.75">
      <c r="A118" s="1" t="s">
        <v>465</v>
      </c>
      <c r="B118" s="1">
        <v>0</v>
      </c>
      <c r="C118" s="1">
        <v>14748.5</v>
      </c>
      <c r="D118" s="1">
        <v>15090</v>
      </c>
      <c r="E118" s="1">
        <v>28.09116774985774</v>
      </c>
      <c r="F118" s="1">
        <v>21</v>
      </c>
      <c r="G118" s="3">
        <v>14748.5</v>
      </c>
      <c r="H118" s="1">
        <v>0</v>
      </c>
      <c r="I118" s="1">
        <v>683</v>
      </c>
      <c r="J118">
        <v>341.5</v>
      </c>
      <c r="K118" s="1">
        <v>0</v>
      </c>
      <c r="L118">
        <v>11</v>
      </c>
      <c r="M118">
        <v>24</v>
      </c>
    </row>
    <row r="119" spans="1:13" ht="12.75">
      <c r="A119" s="1" t="s">
        <v>361</v>
      </c>
      <c r="B119" s="1">
        <v>0</v>
      </c>
      <c r="C119" s="1">
        <v>94028.5</v>
      </c>
      <c r="D119" s="1">
        <v>94606</v>
      </c>
      <c r="E119" s="1">
        <v>170.9184461948546</v>
      </c>
      <c r="F119" s="1">
        <v>124</v>
      </c>
      <c r="G119" s="3">
        <v>94028.5</v>
      </c>
      <c r="H119" s="1">
        <v>0</v>
      </c>
      <c r="I119" s="1">
        <v>1155</v>
      </c>
      <c r="J119">
        <v>577.5</v>
      </c>
      <c r="K119" s="1">
        <v>0</v>
      </c>
      <c r="L119">
        <v>1</v>
      </c>
      <c r="M119">
        <v>164</v>
      </c>
    </row>
    <row r="120" spans="1:13" ht="12.75">
      <c r="A120" s="1" t="s">
        <v>141</v>
      </c>
      <c r="B120" s="1">
        <v>0</v>
      </c>
      <c r="C120" s="1">
        <v>108816</v>
      </c>
      <c r="D120" s="1">
        <v>109121</v>
      </c>
      <c r="E120" s="1">
        <v>199.6538979903561</v>
      </c>
      <c r="F120" s="1">
        <v>152</v>
      </c>
      <c r="G120" s="3">
        <v>108816</v>
      </c>
      <c r="H120" s="1">
        <v>0</v>
      </c>
      <c r="I120" s="1">
        <v>610</v>
      </c>
      <c r="J120">
        <v>305</v>
      </c>
      <c r="K120" s="1">
        <v>0</v>
      </c>
      <c r="L120">
        <v>9</v>
      </c>
      <c r="M120">
        <v>196</v>
      </c>
    </row>
    <row r="121" spans="1:13" ht="12.75">
      <c r="A121" s="1" t="s">
        <v>430</v>
      </c>
      <c r="B121" s="1">
        <v>0</v>
      </c>
      <c r="C121" s="1">
        <v>2484</v>
      </c>
      <c r="D121" s="1">
        <v>2778</v>
      </c>
      <c r="E121" s="1">
        <v>9.522118062835066</v>
      </c>
      <c r="F121" s="1">
        <v>5</v>
      </c>
      <c r="G121" s="3">
        <v>2484</v>
      </c>
      <c r="H121" s="1">
        <v>0</v>
      </c>
      <c r="I121" s="1">
        <v>588</v>
      </c>
      <c r="J121">
        <v>294</v>
      </c>
      <c r="K121" s="1">
        <v>0</v>
      </c>
      <c r="L121">
        <v>11</v>
      </c>
      <c r="M121">
        <v>6</v>
      </c>
    </row>
    <row r="122" spans="1:13" ht="12.75">
      <c r="A122" s="1" t="s">
        <v>481</v>
      </c>
      <c r="B122" s="1">
        <v>0</v>
      </c>
      <c r="C122" s="1">
        <v>19105.5</v>
      </c>
      <c r="D122" s="1">
        <v>19396</v>
      </c>
      <c r="E122" s="1">
        <v>35.48018808589655</v>
      </c>
      <c r="F122" s="1">
        <v>29</v>
      </c>
      <c r="G122" s="3">
        <v>19105.5</v>
      </c>
      <c r="H122" s="1">
        <v>0</v>
      </c>
      <c r="I122" s="1">
        <v>581</v>
      </c>
      <c r="J122">
        <v>290.5</v>
      </c>
      <c r="K122" s="1">
        <v>0</v>
      </c>
      <c r="L122">
        <v>9</v>
      </c>
      <c r="M122">
        <v>32</v>
      </c>
    </row>
    <row r="123" spans="1:13" ht="12.75">
      <c r="A123" s="1" t="s">
        <v>469</v>
      </c>
      <c r="B123" s="1">
        <v>0</v>
      </c>
      <c r="C123" s="1">
        <v>16658</v>
      </c>
      <c r="D123" s="1">
        <v>17067</v>
      </c>
      <c r="E123" s="1">
        <v>30.899817305100484</v>
      </c>
      <c r="F123" s="1">
        <v>24</v>
      </c>
      <c r="G123" s="3">
        <v>16658</v>
      </c>
      <c r="H123" s="1">
        <v>0</v>
      </c>
      <c r="I123" s="1">
        <v>818</v>
      </c>
      <c r="J123">
        <v>409</v>
      </c>
      <c r="K123" s="1">
        <v>0</v>
      </c>
      <c r="L123">
        <v>11</v>
      </c>
      <c r="M123">
        <v>26</v>
      </c>
    </row>
    <row r="124" spans="1:13" ht="12.75">
      <c r="A124" s="1" t="s">
        <v>540</v>
      </c>
      <c r="B124" s="1">
        <v>2.6525198938992043</v>
      </c>
      <c r="C124" s="1">
        <v>158863.5</v>
      </c>
      <c r="D124" s="1">
        <v>159052</v>
      </c>
      <c r="E124" s="1">
        <v>265064.25822875794</v>
      </c>
      <c r="F124" s="1">
        <v>195</v>
      </c>
      <c r="G124" s="3">
        <v>158863.5</v>
      </c>
      <c r="H124" s="1">
        <v>2.6525198938992043</v>
      </c>
      <c r="I124" s="1">
        <v>377</v>
      </c>
      <c r="J124">
        <v>188.5</v>
      </c>
      <c r="K124" s="1">
        <v>-0.37548919012804793</v>
      </c>
      <c r="L124">
        <v>9</v>
      </c>
      <c r="M124">
        <v>62</v>
      </c>
    </row>
    <row r="125" spans="1:13" ht="12.75">
      <c r="A125" s="1" t="s">
        <v>494</v>
      </c>
      <c r="B125" s="1">
        <v>0</v>
      </c>
      <c r="C125" s="1">
        <v>21740.5</v>
      </c>
      <c r="D125" s="1">
        <v>22024</v>
      </c>
      <c r="E125" s="1">
        <v>41.396328132019526</v>
      </c>
      <c r="F125" s="1">
        <v>35</v>
      </c>
      <c r="G125" s="3">
        <v>21740.5</v>
      </c>
      <c r="H125" s="1">
        <v>0</v>
      </c>
      <c r="I125" s="1">
        <v>567</v>
      </c>
      <c r="J125">
        <v>283.5</v>
      </c>
      <c r="K125" s="1">
        <v>0</v>
      </c>
      <c r="L125">
        <v>9</v>
      </c>
      <c r="M125">
        <v>38</v>
      </c>
    </row>
    <row r="126" spans="1:13" ht="12.75">
      <c r="A126" s="1" t="s">
        <v>348</v>
      </c>
      <c r="B126" s="1">
        <v>1.1273957158962795</v>
      </c>
      <c r="C126" s="1">
        <v>136320.5</v>
      </c>
      <c r="D126" s="1">
        <v>136764</v>
      </c>
      <c r="E126" s="1">
        <v>112162.31312707778</v>
      </c>
      <c r="F126" s="1">
        <v>167</v>
      </c>
      <c r="G126" s="3">
        <v>136320.5</v>
      </c>
      <c r="H126" s="1">
        <v>1.1273957158962795</v>
      </c>
      <c r="I126" s="1">
        <v>887</v>
      </c>
      <c r="J126">
        <v>443.5</v>
      </c>
      <c r="K126" s="1">
        <v>-0.0788769017153006</v>
      </c>
      <c r="L126">
        <v>3</v>
      </c>
      <c r="M126">
        <v>157</v>
      </c>
    </row>
    <row r="127" spans="1:13" ht="12.75">
      <c r="A127" s="1" t="s">
        <v>598</v>
      </c>
      <c r="B127" s="1">
        <v>2.004008016032064</v>
      </c>
      <c r="C127" s="1">
        <v>151640.5</v>
      </c>
      <c r="D127" s="1">
        <v>151890</v>
      </c>
      <c r="E127" s="1">
        <v>200094.98900835606</v>
      </c>
      <c r="F127" s="1">
        <v>188</v>
      </c>
      <c r="G127" s="3">
        <v>151640.5</v>
      </c>
      <c r="H127" s="1">
        <v>2.004008016032064</v>
      </c>
      <c r="I127" s="1">
        <v>499</v>
      </c>
      <c r="J127">
        <v>249.5</v>
      </c>
      <c r="K127" s="1">
        <v>-0.1293253173012694</v>
      </c>
      <c r="L127">
        <v>3</v>
      </c>
      <c r="M127">
        <v>92</v>
      </c>
    </row>
    <row r="128" spans="1:13" ht="12.75">
      <c r="A128" s="1" t="s">
        <v>115</v>
      </c>
      <c r="B128" s="1">
        <v>0</v>
      </c>
      <c r="C128" s="1">
        <v>109604</v>
      </c>
      <c r="D128" s="1">
        <v>110087</v>
      </c>
      <c r="E128" s="1">
        <v>202.78633681751475</v>
      </c>
      <c r="F128" s="1">
        <v>153</v>
      </c>
      <c r="G128" s="3">
        <v>109604</v>
      </c>
      <c r="H128" s="1">
        <v>0</v>
      </c>
      <c r="I128" s="1">
        <v>966</v>
      </c>
      <c r="J128">
        <v>483</v>
      </c>
      <c r="K128" s="1">
        <v>-0.28595939376608526</v>
      </c>
      <c r="L128">
        <v>2</v>
      </c>
      <c r="M128">
        <v>197</v>
      </c>
    </row>
    <row r="129" spans="1:13" ht="12.75">
      <c r="A129" s="1" t="s">
        <v>421</v>
      </c>
      <c r="B129" s="1">
        <v>0</v>
      </c>
      <c r="C129" s="1">
        <v>915</v>
      </c>
      <c r="D129" s="1">
        <v>1227</v>
      </c>
      <c r="E129" s="1">
        <v>5.737757944233131</v>
      </c>
      <c r="F129" s="1">
        <v>2</v>
      </c>
      <c r="G129" s="3">
        <v>915</v>
      </c>
      <c r="H129" s="1">
        <v>0</v>
      </c>
      <c r="I129" s="1">
        <v>624</v>
      </c>
      <c r="J129">
        <v>312</v>
      </c>
      <c r="K129" s="1">
        <v>0</v>
      </c>
      <c r="L129">
        <v>11</v>
      </c>
      <c r="M129">
        <v>2</v>
      </c>
    </row>
    <row r="130" spans="1:13" ht="12.75">
      <c r="A130" s="1" t="s">
        <v>264</v>
      </c>
      <c r="B130" s="1">
        <v>0</v>
      </c>
      <c r="C130" s="1">
        <v>61436.5</v>
      </c>
      <c r="D130" s="1">
        <v>62466</v>
      </c>
      <c r="E130" s="1">
        <v>126.33340321662823</v>
      </c>
      <c r="F130" s="1">
        <v>92</v>
      </c>
      <c r="G130" s="3">
        <v>61436.5</v>
      </c>
      <c r="H130" s="1">
        <v>0</v>
      </c>
      <c r="I130" s="1">
        <v>2059</v>
      </c>
      <c r="J130">
        <v>1029.5</v>
      </c>
      <c r="K130" s="1">
        <v>0</v>
      </c>
      <c r="L130">
        <v>8</v>
      </c>
      <c r="M130">
        <v>114</v>
      </c>
    </row>
    <row r="131" spans="1:13" ht="12.75">
      <c r="A131" s="1" t="s">
        <v>232</v>
      </c>
      <c r="B131" s="1">
        <v>0</v>
      </c>
      <c r="C131" s="1">
        <v>46872.5</v>
      </c>
      <c r="D131" s="1">
        <v>47085</v>
      </c>
      <c r="E131" s="1">
        <v>100.54574859983828</v>
      </c>
      <c r="F131" s="1">
        <v>74</v>
      </c>
      <c r="G131" s="3">
        <v>46872.5</v>
      </c>
      <c r="H131" s="1">
        <v>0</v>
      </c>
      <c r="I131" s="1">
        <v>425</v>
      </c>
      <c r="J131">
        <v>212.5</v>
      </c>
      <c r="K131" s="1">
        <v>0</v>
      </c>
      <c r="L131">
        <v>8</v>
      </c>
      <c r="M131">
        <v>98</v>
      </c>
    </row>
    <row r="132" spans="1:13" ht="12.75">
      <c r="A132" s="1" t="s">
        <v>354</v>
      </c>
      <c r="B132" s="1">
        <v>0</v>
      </c>
      <c r="C132" s="1">
        <v>90786.5</v>
      </c>
      <c r="D132" s="1">
        <v>91271</v>
      </c>
      <c r="E132" s="1">
        <v>165.80430680763126</v>
      </c>
      <c r="F132" s="1">
        <v>121</v>
      </c>
      <c r="G132" s="3">
        <v>90786.5</v>
      </c>
      <c r="H132" s="1">
        <v>0</v>
      </c>
      <c r="I132" s="1">
        <v>969</v>
      </c>
      <c r="J132">
        <v>484.5</v>
      </c>
      <c r="K132" s="1">
        <v>0</v>
      </c>
      <c r="L132">
        <v>3</v>
      </c>
      <c r="M132">
        <v>160</v>
      </c>
    </row>
    <row r="133" spans="1:13" ht="12.75">
      <c r="A133" s="1" t="s">
        <v>596</v>
      </c>
      <c r="B133" s="1">
        <v>0</v>
      </c>
      <c r="C133" s="1">
        <v>45492</v>
      </c>
      <c r="D133" s="1">
        <v>45703</v>
      </c>
      <c r="E133" s="1">
        <v>93.52777860972176</v>
      </c>
      <c r="F133" s="1">
        <v>70</v>
      </c>
      <c r="G133" s="3">
        <v>45492</v>
      </c>
      <c r="H133" s="1">
        <v>0</v>
      </c>
      <c r="I133" s="1">
        <v>422</v>
      </c>
      <c r="J133">
        <v>211</v>
      </c>
      <c r="K133" s="1">
        <v>0</v>
      </c>
      <c r="L133">
        <v>6</v>
      </c>
      <c r="M133">
        <v>91</v>
      </c>
    </row>
    <row r="134" spans="1:13" ht="12.75">
      <c r="A134" s="1" t="s">
        <v>367</v>
      </c>
      <c r="B134" s="1">
        <v>1.440922190201729</v>
      </c>
      <c r="C134" s="1">
        <v>142611</v>
      </c>
      <c r="D134" s="1">
        <v>142958</v>
      </c>
      <c r="E134" s="1">
        <v>144171.15705771363</v>
      </c>
      <c r="F134" s="1">
        <v>175</v>
      </c>
      <c r="G134" s="3">
        <v>142611</v>
      </c>
      <c r="H134" s="1">
        <v>1.440922190201729</v>
      </c>
      <c r="I134" s="1">
        <v>694</v>
      </c>
      <c r="J134">
        <v>347</v>
      </c>
      <c r="K134" s="1">
        <v>-0.03183185987190851</v>
      </c>
      <c r="L134">
        <v>3</v>
      </c>
      <c r="M134">
        <v>167</v>
      </c>
    </row>
    <row r="135" spans="1:13" ht="12.75">
      <c r="A135" s="1" t="s">
        <v>352</v>
      </c>
      <c r="B135" s="1">
        <v>0</v>
      </c>
      <c r="C135" s="1">
        <v>89124.5</v>
      </c>
      <c r="D135" s="1">
        <v>89578</v>
      </c>
      <c r="E135" s="1">
        <v>164.43292701189014</v>
      </c>
      <c r="F135" s="1">
        <v>119</v>
      </c>
      <c r="G135" s="3">
        <v>89124.5</v>
      </c>
      <c r="H135" s="1">
        <v>0</v>
      </c>
      <c r="I135" s="1">
        <v>907</v>
      </c>
      <c r="J135">
        <v>453.5</v>
      </c>
      <c r="K135" s="1">
        <v>0</v>
      </c>
      <c r="L135">
        <v>1</v>
      </c>
      <c r="M135">
        <v>159</v>
      </c>
    </row>
    <row r="136" spans="1:13" ht="12.75">
      <c r="A136" s="1" t="s">
        <v>340</v>
      </c>
      <c r="B136" s="1">
        <v>0</v>
      </c>
      <c r="C136" s="1">
        <v>86558.5</v>
      </c>
      <c r="D136" s="1">
        <v>86781</v>
      </c>
      <c r="E136" s="1">
        <v>155.6655485339483</v>
      </c>
      <c r="F136" s="1">
        <v>114</v>
      </c>
      <c r="G136" s="3">
        <v>86558.5</v>
      </c>
      <c r="H136" s="1">
        <v>0</v>
      </c>
      <c r="I136" s="1">
        <v>445</v>
      </c>
      <c r="J136">
        <v>222.5</v>
      </c>
      <c r="K136" s="1">
        <v>0</v>
      </c>
      <c r="L136">
        <v>8</v>
      </c>
      <c r="M136">
        <v>153</v>
      </c>
    </row>
    <row r="137" spans="1:13" ht="12.75">
      <c r="A137" s="1" t="s">
        <v>446</v>
      </c>
      <c r="B137" s="1">
        <v>0</v>
      </c>
      <c r="C137" s="1">
        <v>9206</v>
      </c>
      <c r="D137" s="1">
        <v>9534</v>
      </c>
      <c r="E137" s="1">
        <v>17.92943783880919</v>
      </c>
      <c r="F137" s="1">
        <v>13</v>
      </c>
      <c r="G137" s="3">
        <v>9206</v>
      </c>
      <c r="H137" s="1">
        <v>0</v>
      </c>
      <c r="I137" s="1">
        <v>656</v>
      </c>
      <c r="J137">
        <v>328</v>
      </c>
      <c r="K137" s="1">
        <v>0</v>
      </c>
      <c r="L137">
        <v>11</v>
      </c>
      <c r="M137">
        <v>14</v>
      </c>
    </row>
    <row r="138" spans="1:13" ht="12.75">
      <c r="A138" s="1" t="s">
        <v>527</v>
      </c>
      <c r="B138" s="1">
        <v>0</v>
      </c>
      <c r="C138" s="1">
        <v>27850</v>
      </c>
      <c r="D138" s="1">
        <v>28155</v>
      </c>
      <c r="E138" s="1">
        <v>59.65389799035611</v>
      </c>
      <c r="F138" s="1">
        <v>46</v>
      </c>
      <c r="G138" s="3">
        <v>27850</v>
      </c>
      <c r="H138" s="1">
        <v>0</v>
      </c>
      <c r="I138" s="1">
        <v>610</v>
      </c>
      <c r="J138">
        <v>305</v>
      </c>
      <c r="K138" s="1">
        <v>0</v>
      </c>
      <c r="L138">
        <v>9</v>
      </c>
      <c r="M138">
        <v>56</v>
      </c>
    </row>
    <row r="139" spans="1:13" ht="12.75">
      <c r="A139" s="1" t="s">
        <v>440</v>
      </c>
      <c r="B139" s="1">
        <v>0</v>
      </c>
      <c r="C139" s="1">
        <v>3578.5</v>
      </c>
      <c r="D139" s="1">
        <v>3869</v>
      </c>
      <c r="E139" s="1">
        <v>14.480188085896554</v>
      </c>
      <c r="F139" s="1">
        <v>7</v>
      </c>
      <c r="G139" s="3">
        <v>3578.5</v>
      </c>
      <c r="H139" s="1">
        <v>0</v>
      </c>
      <c r="I139" s="1">
        <v>581</v>
      </c>
      <c r="J139">
        <v>290.5</v>
      </c>
      <c r="K139" s="1">
        <v>0</v>
      </c>
      <c r="L139">
        <v>11</v>
      </c>
      <c r="M139">
        <v>11</v>
      </c>
    </row>
    <row r="140" spans="1:13" ht="12.75">
      <c r="A140" s="1" t="s">
        <v>62</v>
      </c>
      <c r="B140" s="1">
        <v>0</v>
      </c>
      <c r="C140" s="1">
        <v>11749.5</v>
      </c>
      <c r="D140" s="1">
        <v>11952</v>
      </c>
      <c r="E140" s="1">
        <v>25.425948665728235</v>
      </c>
      <c r="F140" s="1">
        <v>17</v>
      </c>
      <c r="G140" s="3">
        <v>11749.5</v>
      </c>
      <c r="H140" s="1">
        <v>0</v>
      </c>
      <c r="I140" s="1">
        <v>405</v>
      </c>
      <c r="J140">
        <v>202.5</v>
      </c>
      <c r="K140" s="1">
        <v>0</v>
      </c>
      <c r="L140">
        <v>7</v>
      </c>
      <c r="M140">
        <v>23</v>
      </c>
    </row>
    <row r="141" spans="1:13" ht="12.75">
      <c r="A141" s="1" t="s">
        <v>266</v>
      </c>
      <c r="B141" s="1">
        <v>0.8169934640522876</v>
      </c>
      <c r="C141" s="1">
        <v>129544</v>
      </c>
      <c r="D141" s="1">
        <v>130156</v>
      </c>
      <c r="E141" s="1">
        <v>81122.33175596753</v>
      </c>
      <c r="F141" s="1">
        <v>162</v>
      </c>
      <c r="G141" s="3">
        <v>129544</v>
      </c>
      <c r="H141" s="1">
        <v>0.8169934640522876</v>
      </c>
      <c r="I141" s="1">
        <v>1224</v>
      </c>
      <c r="J141">
        <v>612</v>
      </c>
      <c r="K141" s="1">
        <v>-0.01703489291184923</v>
      </c>
      <c r="L141">
        <v>8</v>
      </c>
      <c r="M141">
        <v>115</v>
      </c>
    </row>
    <row r="142" spans="1:13" ht="12.75">
      <c r="A142" s="1" t="s">
        <v>356</v>
      </c>
      <c r="B142" s="1">
        <v>0</v>
      </c>
      <c r="C142" s="1">
        <v>89940</v>
      </c>
      <c r="D142" s="1">
        <v>90302</v>
      </c>
      <c r="E142" s="1">
        <v>165.33675761478332</v>
      </c>
      <c r="F142" s="1">
        <v>120</v>
      </c>
      <c r="G142" s="3">
        <v>89940</v>
      </c>
      <c r="H142" s="1">
        <v>0</v>
      </c>
      <c r="I142" s="1">
        <v>724</v>
      </c>
      <c r="J142">
        <v>362</v>
      </c>
      <c r="K142" s="1">
        <v>0</v>
      </c>
      <c r="L142">
        <v>3</v>
      </c>
      <c r="M142">
        <v>161</v>
      </c>
    </row>
    <row r="143" spans="1:13" ht="12.75">
      <c r="A143" s="1" t="s">
        <v>378</v>
      </c>
      <c r="B143" s="1">
        <v>0</v>
      </c>
      <c r="C143" s="1">
        <v>99313</v>
      </c>
      <c r="D143" s="1">
        <v>99725</v>
      </c>
      <c r="E143" s="1">
        <v>177.9357572853335</v>
      </c>
      <c r="F143" s="1">
        <v>129</v>
      </c>
      <c r="G143" s="3">
        <v>99313</v>
      </c>
      <c r="H143" s="1">
        <v>0</v>
      </c>
      <c r="I143" s="1">
        <v>824</v>
      </c>
      <c r="J143">
        <v>412</v>
      </c>
      <c r="K143" s="1">
        <v>0</v>
      </c>
      <c r="L143">
        <v>1</v>
      </c>
      <c r="M143">
        <v>173</v>
      </c>
    </row>
    <row r="144" spans="1:13" ht="12.75">
      <c r="A144" s="1" t="s">
        <v>241</v>
      </c>
      <c r="B144" s="1">
        <v>0</v>
      </c>
      <c r="C144" s="1">
        <v>53292</v>
      </c>
      <c r="D144" s="1">
        <v>53665</v>
      </c>
      <c r="E144" s="1">
        <v>107.46853754230435</v>
      </c>
      <c r="F144" s="1">
        <v>81</v>
      </c>
      <c r="G144" s="3">
        <v>53292</v>
      </c>
      <c r="H144" s="1">
        <v>0</v>
      </c>
      <c r="I144" s="1">
        <v>746</v>
      </c>
      <c r="J144">
        <v>373</v>
      </c>
      <c r="K144" s="1">
        <v>0</v>
      </c>
      <c r="L144">
        <v>8</v>
      </c>
      <c r="M144">
        <v>103</v>
      </c>
    </row>
    <row r="145" spans="1:13" ht="12.75">
      <c r="A145" s="1" t="s">
        <v>462</v>
      </c>
      <c r="B145" s="1">
        <v>0</v>
      </c>
      <c r="C145" s="1">
        <v>14068.5</v>
      </c>
      <c r="D145" s="1">
        <v>14407</v>
      </c>
      <c r="E145" s="1">
        <v>26.05522776962473</v>
      </c>
      <c r="F145" s="1">
        <v>20</v>
      </c>
      <c r="G145" s="3">
        <v>14068.5</v>
      </c>
      <c r="H145" s="1">
        <v>0</v>
      </c>
      <c r="I145" s="1">
        <v>677</v>
      </c>
      <c r="J145">
        <v>338.5</v>
      </c>
      <c r="K145" s="1">
        <v>0</v>
      </c>
      <c r="L145">
        <v>6</v>
      </c>
      <c r="M145">
        <v>22</v>
      </c>
    </row>
    <row r="146" spans="1:13" ht="12.75">
      <c r="A146" s="1" t="s">
        <v>268</v>
      </c>
      <c r="B146" s="1">
        <v>0</v>
      </c>
      <c r="C146" s="1">
        <v>57352</v>
      </c>
      <c r="D146" s="1">
        <v>57555</v>
      </c>
      <c r="E146" s="1">
        <v>118.43193866243374</v>
      </c>
      <c r="F146" s="1">
        <v>88</v>
      </c>
      <c r="G146" s="3">
        <v>57352</v>
      </c>
      <c r="H146" s="1">
        <v>0</v>
      </c>
      <c r="I146" s="1">
        <v>406</v>
      </c>
      <c r="J146">
        <v>203</v>
      </c>
      <c r="K146" s="1">
        <v>0</v>
      </c>
      <c r="L146">
        <v>6</v>
      </c>
      <c r="M146">
        <v>116</v>
      </c>
    </row>
    <row r="147" spans="1:13" ht="12.75">
      <c r="A147" s="1" t="s">
        <v>592</v>
      </c>
      <c r="B147" s="1">
        <v>3.067484662576687</v>
      </c>
      <c r="C147" s="1">
        <v>162183</v>
      </c>
      <c r="D147" s="1">
        <v>162672</v>
      </c>
      <c r="E147" s="1">
        <v>306094.85821677797</v>
      </c>
      <c r="F147" s="1">
        <v>197</v>
      </c>
      <c r="G147" s="3">
        <v>162183</v>
      </c>
      <c r="H147" s="1">
        <v>3.067484662576687</v>
      </c>
      <c r="I147" s="1">
        <v>978</v>
      </c>
      <c r="J147">
        <v>489</v>
      </c>
      <c r="K147" s="1">
        <v>-0.06731157566782686</v>
      </c>
      <c r="L147">
        <v>8</v>
      </c>
      <c r="M147">
        <v>89</v>
      </c>
    </row>
    <row r="148" spans="1:13" ht="12.75">
      <c r="A148" s="1" t="s">
        <v>301</v>
      </c>
      <c r="B148" s="1">
        <v>0</v>
      </c>
      <c r="C148" s="1">
        <v>78504.5</v>
      </c>
      <c r="D148" s="1">
        <v>79309</v>
      </c>
      <c r="E148" s="1">
        <v>142.63790469915241</v>
      </c>
      <c r="F148" s="1">
        <v>106</v>
      </c>
      <c r="G148" s="3">
        <v>78504.5</v>
      </c>
      <c r="H148" s="1">
        <v>0</v>
      </c>
      <c r="I148" s="1">
        <v>1609</v>
      </c>
      <c r="J148">
        <v>804.5</v>
      </c>
      <c r="K148" s="1">
        <v>0</v>
      </c>
      <c r="L148">
        <v>5</v>
      </c>
      <c r="M148">
        <v>133</v>
      </c>
    </row>
    <row r="149" spans="1:13" ht="12.75">
      <c r="A149" s="1" t="s">
        <v>68</v>
      </c>
      <c r="B149" s="1">
        <v>0</v>
      </c>
      <c r="C149" s="1">
        <v>75670</v>
      </c>
      <c r="D149" s="1">
        <v>76171</v>
      </c>
      <c r="E149" s="1">
        <v>141.0019766989128</v>
      </c>
      <c r="F149" s="1">
        <v>104</v>
      </c>
      <c r="G149" s="3">
        <v>75670</v>
      </c>
      <c r="H149" s="1">
        <v>0</v>
      </c>
      <c r="I149" s="1">
        <v>1002</v>
      </c>
      <c r="J149">
        <v>501</v>
      </c>
      <c r="K149" s="1">
        <v>0</v>
      </c>
      <c r="L149">
        <v>5</v>
      </c>
      <c r="M149">
        <v>135</v>
      </c>
    </row>
    <row r="150" spans="1:13" ht="12.75">
      <c r="A150" s="1" t="s">
        <v>452</v>
      </c>
      <c r="B150" s="1">
        <v>0</v>
      </c>
      <c r="C150" s="1">
        <v>9819.5</v>
      </c>
      <c r="D150" s="1">
        <v>10105</v>
      </c>
      <c r="E150" s="1">
        <v>20.420288118841533</v>
      </c>
      <c r="F150" s="1">
        <v>14</v>
      </c>
      <c r="G150" s="3">
        <v>9819.5</v>
      </c>
      <c r="H150" s="1">
        <v>0</v>
      </c>
      <c r="I150" s="1">
        <v>571</v>
      </c>
      <c r="J150">
        <v>285.5</v>
      </c>
      <c r="K150" s="1">
        <v>0</v>
      </c>
      <c r="L150">
        <v>11</v>
      </c>
      <c r="M150">
        <v>17</v>
      </c>
    </row>
    <row r="151" spans="1:13" ht="12.75">
      <c r="A151" s="1" t="s">
        <v>532</v>
      </c>
      <c r="B151" s="1">
        <v>2.2123893805309733</v>
      </c>
      <c r="C151" s="1">
        <v>153991</v>
      </c>
      <c r="D151" s="1">
        <v>154217</v>
      </c>
      <c r="E151" s="1">
        <v>221060.70747851089</v>
      </c>
      <c r="F151" s="1">
        <v>190</v>
      </c>
      <c r="G151" s="3">
        <v>153991</v>
      </c>
      <c r="H151" s="1">
        <v>2.2123893805309733</v>
      </c>
      <c r="I151" s="1">
        <v>452</v>
      </c>
      <c r="J151">
        <v>226</v>
      </c>
      <c r="K151" s="1">
        <v>-0.1416595836874821</v>
      </c>
      <c r="L151">
        <v>3</v>
      </c>
      <c r="M151">
        <v>58</v>
      </c>
    </row>
    <row r="152" spans="1:13" ht="12.75">
      <c r="A152" s="1" t="s">
        <v>501</v>
      </c>
      <c r="B152" s="1">
        <v>0</v>
      </c>
      <c r="C152" s="1">
        <v>22294</v>
      </c>
      <c r="D152" s="1">
        <v>22564</v>
      </c>
      <c r="E152" s="1">
        <v>45.23459822097098</v>
      </c>
      <c r="F152" s="1">
        <v>36</v>
      </c>
      <c r="G152" s="3">
        <v>22294</v>
      </c>
      <c r="H152" s="1">
        <v>0</v>
      </c>
      <c r="I152" s="1">
        <v>540</v>
      </c>
      <c r="J152">
        <v>270</v>
      </c>
      <c r="K152" s="1">
        <v>0</v>
      </c>
      <c r="L152">
        <v>9</v>
      </c>
      <c r="M152">
        <v>42</v>
      </c>
    </row>
    <row r="153" spans="1:13" ht="12.75">
      <c r="A153" s="1" t="s">
        <v>594</v>
      </c>
      <c r="B153" s="1">
        <v>0</v>
      </c>
      <c r="C153" s="1">
        <v>45037</v>
      </c>
      <c r="D153" s="1">
        <v>45281</v>
      </c>
      <c r="E153" s="1">
        <v>92.92311839228489</v>
      </c>
      <c r="F153" s="1">
        <v>69</v>
      </c>
      <c r="G153" s="3">
        <v>45037</v>
      </c>
      <c r="H153" s="1">
        <v>0</v>
      </c>
      <c r="I153" s="1">
        <v>488</v>
      </c>
      <c r="J153">
        <v>244</v>
      </c>
      <c r="K153" s="1">
        <v>0</v>
      </c>
      <c r="L153">
        <v>6</v>
      </c>
      <c r="M153">
        <v>90</v>
      </c>
    </row>
    <row r="154" spans="1:13" ht="12.75">
      <c r="A154" s="1" t="s">
        <v>272</v>
      </c>
      <c r="B154" s="1">
        <v>0</v>
      </c>
      <c r="C154" s="1">
        <v>59637</v>
      </c>
      <c r="D154" s="1">
        <v>60169</v>
      </c>
      <c r="E154" s="1">
        <v>124.37335649465393</v>
      </c>
      <c r="F154" s="1">
        <v>90</v>
      </c>
      <c r="G154" s="3">
        <v>59637</v>
      </c>
      <c r="H154" s="1">
        <v>0</v>
      </c>
      <c r="I154" s="1">
        <v>1064</v>
      </c>
      <c r="J154">
        <v>532</v>
      </c>
      <c r="K154" s="1">
        <v>0</v>
      </c>
      <c r="L154">
        <v>8</v>
      </c>
      <c r="M154">
        <v>118</v>
      </c>
    </row>
    <row r="155" spans="1:13" ht="12.75">
      <c r="A155" s="1" t="s">
        <v>444</v>
      </c>
      <c r="B155" s="1">
        <v>0</v>
      </c>
      <c r="C155" s="1">
        <v>5237</v>
      </c>
      <c r="D155" s="1">
        <v>5519</v>
      </c>
      <c r="E155" s="1">
        <v>16.37835814190302</v>
      </c>
      <c r="F155" s="1">
        <v>9</v>
      </c>
      <c r="G155" s="3">
        <v>5237</v>
      </c>
      <c r="H155" s="1">
        <v>0</v>
      </c>
      <c r="I155" s="1">
        <v>564</v>
      </c>
      <c r="J155">
        <v>282</v>
      </c>
      <c r="K155" s="1">
        <v>0</v>
      </c>
      <c r="L155">
        <v>11</v>
      </c>
      <c r="M155">
        <v>13</v>
      </c>
    </row>
    <row r="156" spans="1:13" ht="12.75">
      <c r="A156" s="1" t="s">
        <v>230</v>
      </c>
      <c r="B156" s="1">
        <v>0</v>
      </c>
      <c r="C156" s="1">
        <v>46442.5</v>
      </c>
      <c r="D156" s="1">
        <v>46660</v>
      </c>
      <c r="E156" s="1">
        <v>99.6056485668933</v>
      </c>
      <c r="F156" s="1">
        <v>73</v>
      </c>
      <c r="G156" s="3">
        <v>46442.5</v>
      </c>
      <c r="H156" s="1">
        <v>0</v>
      </c>
      <c r="I156" s="1">
        <v>435</v>
      </c>
      <c r="J156">
        <v>217.5</v>
      </c>
      <c r="K156" s="1">
        <v>0</v>
      </c>
      <c r="L156">
        <v>6</v>
      </c>
      <c r="M156">
        <v>97</v>
      </c>
    </row>
    <row r="157" spans="1:13" ht="12.75">
      <c r="A157" s="1" t="s">
        <v>256</v>
      </c>
      <c r="B157" s="1">
        <v>0</v>
      </c>
      <c r="C157" s="1">
        <v>55904.5</v>
      </c>
      <c r="D157" s="1">
        <v>56034</v>
      </c>
      <c r="E157" s="1">
        <v>111.55140914672496</v>
      </c>
      <c r="F157" s="1">
        <v>85</v>
      </c>
      <c r="G157" s="3">
        <v>55904.5</v>
      </c>
      <c r="H157" s="1">
        <v>0</v>
      </c>
      <c r="I157" s="1">
        <v>259</v>
      </c>
      <c r="J157">
        <v>129.5</v>
      </c>
      <c r="K157" s="1">
        <v>0</v>
      </c>
      <c r="L157">
        <v>6</v>
      </c>
      <c r="M157">
        <v>110</v>
      </c>
    </row>
    <row r="158" spans="1:13" ht="12.75">
      <c r="A158" s="1" t="s">
        <v>386</v>
      </c>
      <c r="B158" s="1">
        <v>0</v>
      </c>
      <c r="C158" s="1">
        <v>104203</v>
      </c>
      <c r="D158" s="1">
        <v>104687</v>
      </c>
      <c r="E158" s="1">
        <v>182.79831681092574</v>
      </c>
      <c r="F158" s="1">
        <v>135</v>
      </c>
      <c r="G158" s="3">
        <v>104203</v>
      </c>
      <c r="H158" s="1">
        <v>0</v>
      </c>
      <c r="I158" s="1">
        <v>968</v>
      </c>
      <c r="J158">
        <v>484</v>
      </c>
      <c r="K158" s="1">
        <v>0</v>
      </c>
      <c r="L158">
        <v>3</v>
      </c>
      <c r="M158">
        <v>177</v>
      </c>
    </row>
    <row r="159" spans="1:13" ht="12.75">
      <c r="A159" s="1" t="s">
        <v>320</v>
      </c>
      <c r="B159" s="1">
        <v>0</v>
      </c>
      <c r="C159" s="1">
        <v>82117.5</v>
      </c>
      <c r="D159" s="1">
        <v>82522</v>
      </c>
      <c r="E159" s="1">
        <v>147.84590733475096</v>
      </c>
      <c r="F159" s="1">
        <v>110</v>
      </c>
      <c r="G159" s="3">
        <v>82117.5</v>
      </c>
      <c r="H159" s="1">
        <v>0</v>
      </c>
      <c r="I159" s="1">
        <v>809</v>
      </c>
      <c r="J159">
        <v>404.5</v>
      </c>
      <c r="K159" s="1">
        <v>0</v>
      </c>
      <c r="L159">
        <v>3</v>
      </c>
      <c r="M159">
        <v>143</v>
      </c>
    </row>
    <row r="160" spans="1:13" ht="12.75">
      <c r="A160" s="1" t="s">
        <v>587</v>
      </c>
      <c r="B160" s="1">
        <v>0</v>
      </c>
      <c r="C160" s="1">
        <v>38854.5</v>
      </c>
      <c r="D160" s="1">
        <v>39061</v>
      </c>
      <c r="E160" s="1">
        <v>88.47386863937224</v>
      </c>
      <c r="F160" s="1">
        <v>64</v>
      </c>
      <c r="G160" s="3">
        <v>38854.5</v>
      </c>
      <c r="H160" s="1">
        <v>0</v>
      </c>
      <c r="I160" s="1">
        <v>413</v>
      </c>
      <c r="J160">
        <v>206.5</v>
      </c>
      <c r="K160" s="1">
        <v>0</v>
      </c>
      <c r="L160">
        <v>6</v>
      </c>
      <c r="M160">
        <v>86</v>
      </c>
    </row>
    <row r="161" spans="1:13" ht="12.75">
      <c r="A161" s="1" t="s">
        <v>418</v>
      </c>
      <c r="B161" s="1">
        <v>0</v>
      </c>
      <c r="C161" s="1">
        <v>301.5</v>
      </c>
      <c r="D161" s="1">
        <v>603</v>
      </c>
      <c r="E161" s="1">
        <v>4.611968013417593</v>
      </c>
      <c r="F161" s="1">
        <v>1</v>
      </c>
      <c r="G161" s="3">
        <v>301.5</v>
      </c>
      <c r="H161" s="1">
        <v>0</v>
      </c>
      <c r="I161" s="1">
        <v>603</v>
      </c>
      <c r="J161">
        <v>301.5</v>
      </c>
      <c r="K161" s="1">
        <v>0</v>
      </c>
      <c r="L161">
        <v>11</v>
      </c>
      <c r="M161">
        <v>1</v>
      </c>
    </row>
    <row r="162" spans="1:13" ht="12.75">
      <c r="A162" s="1" t="s">
        <v>513</v>
      </c>
      <c r="B162" s="1">
        <v>0</v>
      </c>
      <c r="C162" s="1">
        <v>23938</v>
      </c>
      <c r="D162" s="1">
        <v>24204</v>
      </c>
      <c r="E162" s="1">
        <v>51.18667824732697</v>
      </c>
      <c r="F162" s="1">
        <v>40</v>
      </c>
      <c r="G162" s="3">
        <v>23938</v>
      </c>
      <c r="H162" s="1">
        <v>0</v>
      </c>
      <c r="I162" s="1">
        <v>532</v>
      </c>
      <c r="J162">
        <v>266</v>
      </c>
      <c r="K162" s="1">
        <v>0</v>
      </c>
      <c r="L162">
        <v>9</v>
      </c>
      <c r="M162">
        <v>48</v>
      </c>
    </row>
    <row r="163" spans="1:13" ht="12.75">
      <c r="A163" s="1" t="s">
        <v>66</v>
      </c>
      <c r="B163" s="1">
        <v>0</v>
      </c>
      <c r="C163" s="1">
        <v>56976.5</v>
      </c>
      <c r="D163" s="1">
        <v>57149</v>
      </c>
      <c r="E163" s="1">
        <v>115.06654886339813</v>
      </c>
      <c r="F163" s="1">
        <v>87</v>
      </c>
      <c r="G163" s="3">
        <v>56976.5</v>
      </c>
      <c r="H163" s="1">
        <v>0</v>
      </c>
      <c r="I163" s="1">
        <v>345</v>
      </c>
      <c r="J163">
        <v>172.5</v>
      </c>
      <c r="K163" s="1">
        <v>0</v>
      </c>
      <c r="L163">
        <v>9</v>
      </c>
      <c r="M163">
        <v>113</v>
      </c>
    </row>
    <row r="164" spans="1:13" ht="12.75">
      <c r="A164" s="1" t="s">
        <v>467</v>
      </c>
      <c r="B164" s="1">
        <v>0</v>
      </c>
      <c r="C164" s="1">
        <v>15402</v>
      </c>
      <c r="D164" s="1">
        <v>15714</v>
      </c>
      <c r="E164" s="1">
        <v>28.73775794423313</v>
      </c>
      <c r="F164" s="1">
        <v>22</v>
      </c>
      <c r="G164" s="3">
        <v>15402</v>
      </c>
      <c r="H164" s="1">
        <v>0</v>
      </c>
      <c r="I164" s="1">
        <v>624</v>
      </c>
      <c r="J164">
        <v>312</v>
      </c>
      <c r="K164" s="1">
        <v>0</v>
      </c>
      <c r="L164">
        <v>5</v>
      </c>
      <c r="M164">
        <v>25</v>
      </c>
    </row>
    <row r="165" spans="1:13" ht="12.75">
      <c r="A165" s="1" t="s">
        <v>139</v>
      </c>
      <c r="B165" s="1">
        <v>0</v>
      </c>
      <c r="C165" s="1">
        <v>29670</v>
      </c>
      <c r="D165" s="1">
        <v>29885</v>
      </c>
      <c r="E165" s="1">
        <v>68.57569858336578</v>
      </c>
      <c r="F165" s="1">
        <v>51</v>
      </c>
      <c r="G165" s="3">
        <v>29670</v>
      </c>
      <c r="H165" s="1">
        <v>0</v>
      </c>
      <c r="I165" s="1">
        <v>430</v>
      </c>
      <c r="J165">
        <v>215</v>
      </c>
      <c r="K165" s="1">
        <v>0</v>
      </c>
      <c r="L165">
        <v>9</v>
      </c>
      <c r="M165">
        <v>66</v>
      </c>
    </row>
    <row r="166" spans="1:13" ht="12.75">
      <c r="A166" s="1" t="s">
        <v>507</v>
      </c>
      <c r="B166" s="1">
        <v>0</v>
      </c>
      <c r="C166" s="1">
        <v>25823.5</v>
      </c>
      <c r="D166" s="1">
        <v>26576</v>
      </c>
      <c r="E166" s="1">
        <v>54.01494504178022</v>
      </c>
      <c r="F166" s="1">
        <v>43</v>
      </c>
      <c r="G166" s="3">
        <v>25823.5</v>
      </c>
      <c r="H166" s="1">
        <v>0</v>
      </c>
      <c r="I166" s="1">
        <v>1505</v>
      </c>
      <c r="J166">
        <v>752.5</v>
      </c>
      <c r="K166" s="1">
        <v>0</v>
      </c>
      <c r="L166">
        <v>8</v>
      </c>
      <c r="M166">
        <v>45</v>
      </c>
    </row>
    <row r="167" spans="1:13" ht="12.75">
      <c r="A167" s="1" t="s">
        <v>346</v>
      </c>
      <c r="B167" s="1">
        <v>0</v>
      </c>
      <c r="C167" s="1">
        <v>88321.5</v>
      </c>
      <c r="D167" s="1">
        <v>88671</v>
      </c>
      <c r="E167" s="1">
        <v>160.18700769714576</v>
      </c>
      <c r="F167" s="1">
        <v>118</v>
      </c>
      <c r="G167" s="3">
        <v>88321.5</v>
      </c>
      <c r="H167" s="1">
        <v>0</v>
      </c>
      <c r="I167" s="1">
        <v>699</v>
      </c>
      <c r="J167">
        <v>349.5</v>
      </c>
      <c r="K167" s="1">
        <v>0</v>
      </c>
      <c r="L167">
        <v>2</v>
      </c>
      <c r="M167">
        <v>156</v>
      </c>
    </row>
    <row r="168" spans="1:13" ht="12.75">
      <c r="A168" s="1" t="s">
        <v>438</v>
      </c>
      <c r="B168" s="1">
        <v>0</v>
      </c>
      <c r="C168" s="1">
        <v>3033</v>
      </c>
      <c r="D168" s="1">
        <v>3288</v>
      </c>
      <c r="E168" s="1">
        <v>13.054898319805924</v>
      </c>
      <c r="F168" s="1">
        <v>6</v>
      </c>
      <c r="G168" s="3">
        <v>3033</v>
      </c>
      <c r="H168" s="1">
        <v>0</v>
      </c>
      <c r="I168" s="1">
        <v>510</v>
      </c>
      <c r="J168">
        <v>255</v>
      </c>
      <c r="K168" s="1">
        <v>0</v>
      </c>
      <c r="L168">
        <v>11</v>
      </c>
      <c r="M168">
        <v>10</v>
      </c>
    </row>
    <row r="169" spans="1:13" ht="12.75">
      <c r="A169" s="1" t="s">
        <v>110</v>
      </c>
      <c r="B169" s="1">
        <v>0</v>
      </c>
      <c r="C169" s="1">
        <v>108242</v>
      </c>
      <c r="D169" s="1">
        <v>108466</v>
      </c>
      <c r="E169" s="1">
        <v>196.68351852406482</v>
      </c>
      <c r="F169" s="1">
        <v>150</v>
      </c>
      <c r="G169" s="3">
        <v>108242</v>
      </c>
      <c r="H169" s="1">
        <v>0</v>
      </c>
      <c r="I169" s="1">
        <v>448</v>
      </c>
      <c r="J169">
        <v>224</v>
      </c>
      <c r="K169" s="1">
        <v>0</v>
      </c>
      <c r="L169">
        <v>8</v>
      </c>
      <c r="M169">
        <v>194</v>
      </c>
    </row>
    <row r="170" spans="1:13" ht="12.75">
      <c r="A170" s="1" t="s">
        <v>370</v>
      </c>
      <c r="B170" s="1">
        <v>0</v>
      </c>
      <c r="C170" s="1">
        <v>96525.5</v>
      </c>
      <c r="D170" s="1">
        <v>97033</v>
      </c>
      <c r="E170" s="1">
        <v>175.07984665608433</v>
      </c>
      <c r="F170" s="1">
        <v>126</v>
      </c>
      <c r="G170" s="3">
        <v>96525.5</v>
      </c>
      <c r="H170" s="1">
        <v>0</v>
      </c>
      <c r="I170" s="1">
        <v>1015</v>
      </c>
      <c r="J170">
        <v>507.5</v>
      </c>
      <c r="K170" s="1">
        <v>0</v>
      </c>
      <c r="L170">
        <v>1</v>
      </c>
      <c r="M170">
        <v>169</v>
      </c>
    </row>
    <row r="171" spans="1:13" ht="12.75">
      <c r="A171" s="1" t="s">
        <v>454</v>
      </c>
      <c r="B171" s="1">
        <v>0</v>
      </c>
      <c r="C171" s="1">
        <v>10374</v>
      </c>
      <c r="D171" s="1">
        <v>10643</v>
      </c>
      <c r="E171" s="1">
        <v>21.222618227559973</v>
      </c>
      <c r="F171" s="1">
        <v>15</v>
      </c>
      <c r="G171" s="3">
        <v>10374</v>
      </c>
      <c r="H171" s="1">
        <v>0</v>
      </c>
      <c r="I171" s="1">
        <v>538</v>
      </c>
      <c r="J171">
        <v>269</v>
      </c>
      <c r="K171" s="1">
        <v>0</v>
      </c>
      <c r="L171">
        <v>5</v>
      </c>
      <c r="M171">
        <v>18</v>
      </c>
    </row>
    <row r="172" spans="1:13" ht="12.75">
      <c r="A172" s="1" t="s">
        <v>322</v>
      </c>
      <c r="B172" s="1">
        <v>0</v>
      </c>
      <c r="C172" s="1">
        <v>83002.5</v>
      </c>
      <c r="D172" s="1">
        <v>83483</v>
      </c>
      <c r="E172" s="1">
        <v>149.75638683398725</v>
      </c>
      <c r="F172" s="1">
        <v>111</v>
      </c>
      <c r="G172" s="3">
        <v>83002.5</v>
      </c>
      <c r="H172" s="1">
        <v>0</v>
      </c>
      <c r="I172" s="1">
        <v>961</v>
      </c>
      <c r="J172">
        <v>480.5</v>
      </c>
      <c r="K172" s="1">
        <v>0</v>
      </c>
      <c r="L172">
        <v>1</v>
      </c>
      <c r="M172">
        <v>144</v>
      </c>
    </row>
    <row r="173" spans="1:13" ht="12.75">
      <c r="A173" s="1" t="s">
        <v>575</v>
      </c>
      <c r="B173" s="1">
        <v>0</v>
      </c>
      <c r="C173" s="1">
        <v>37083.5</v>
      </c>
      <c r="D173" s="1">
        <v>37319</v>
      </c>
      <c r="E173" s="1">
        <v>82.82128844829136</v>
      </c>
      <c r="F173" s="1">
        <v>60</v>
      </c>
      <c r="G173" s="3">
        <v>37083.5</v>
      </c>
      <c r="H173" s="1">
        <v>0</v>
      </c>
      <c r="I173" s="1">
        <v>471</v>
      </c>
      <c r="J173">
        <v>235.5</v>
      </c>
      <c r="K173" s="1">
        <v>0</v>
      </c>
      <c r="L173">
        <v>6</v>
      </c>
      <c r="M173">
        <v>80</v>
      </c>
    </row>
    <row r="174" spans="1:13" ht="12.75">
      <c r="A174" s="1" t="s">
        <v>499</v>
      </c>
      <c r="B174" s="1">
        <v>2.631578947368421</v>
      </c>
      <c r="C174" s="1">
        <v>158485</v>
      </c>
      <c r="D174" s="1">
        <v>158675</v>
      </c>
      <c r="E174" s="1">
        <v>263043.2761987481</v>
      </c>
      <c r="F174" s="1">
        <v>194</v>
      </c>
      <c r="G174" s="3">
        <v>158485</v>
      </c>
      <c r="H174" s="1">
        <v>2.631578947368421</v>
      </c>
      <c r="I174" s="1">
        <v>380</v>
      </c>
      <c r="J174">
        <v>190</v>
      </c>
      <c r="K174" s="1">
        <v>-0.02094094653078349</v>
      </c>
      <c r="L174">
        <v>9</v>
      </c>
      <c r="M174">
        <v>41</v>
      </c>
    </row>
    <row r="175" spans="1:13" ht="12.75">
      <c r="A175" s="1" t="s">
        <v>140</v>
      </c>
      <c r="B175" s="1">
        <v>0</v>
      </c>
      <c r="C175" s="1">
        <v>48098</v>
      </c>
      <c r="D175" s="1">
        <v>48114</v>
      </c>
      <c r="E175" s="1">
        <v>102.19167989457605</v>
      </c>
      <c r="F175" s="1">
        <v>76</v>
      </c>
      <c r="G175" s="3">
        <v>48098</v>
      </c>
      <c r="H175" s="1">
        <v>0</v>
      </c>
      <c r="I175" s="1">
        <v>32</v>
      </c>
      <c r="J175">
        <v>16</v>
      </c>
      <c r="K175" s="1">
        <v>0</v>
      </c>
      <c r="L175">
        <v>6</v>
      </c>
      <c r="M175">
        <v>102</v>
      </c>
    </row>
    <row r="176" spans="1:13" ht="12.75">
      <c r="A176" s="1" t="s">
        <v>509</v>
      </c>
      <c r="B176" s="1">
        <v>0</v>
      </c>
      <c r="C176" s="1">
        <v>23054.5</v>
      </c>
      <c r="D176" s="1">
        <v>23372</v>
      </c>
      <c r="E176" s="1">
        <v>49.80364790799365</v>
      </c>
      <c r="F176" s="1">
        <v>38</v>
      </c>
      <c r="G176" s="3">
        <v>23054.5</v>
      </c>
      <c r="H176" s="1">
        <v>0</v>
      </c>
      <c r="I176" s="1">
        <v>635</v>
      </c>
      <c r="J176">
        <v>317.5</v>
      </c>
      <c r="K176" s="1">
        <v>0</v>
      </c>
      <c r="L176">
        <v>8</v>
      </c>
      <c r="M176">
        <v>46</v>
      </c>
    </row>
    <row r="177" spans="1:13" ht="12.75">
      <c r="A177" s="1" t="s">
        <v>403</v>
      </c>
      <c r="B177" s="1">
        <v>0</v>
      </c>
      <c r="C177" s="1">
        <v>107279</v>
      </c>
      <c r="D177" s="1">
        <v>107734</v>
      </c>
      <c r="E177" s="1">
        <v>191.45089700200666</v>
      </c>
      <c r="F177" s="1">
        <v>146</v>
      </c>
      <c r="G177" s="3">
        <v>107279</v>
      </c>
      <c r="H177" s="1">
        <v>0</v>
      </c>
      <c r="I177" s="1">
        <v>910</v>
      </c>
      <c r="J177">
        <v>455</v>
      </c>
      <c r="K177" s="1">
        <v>0</v>
      </c>
      <c r="L177">
        <v>3</v>
      </c>
      <c r="M177">
        <v>186</v>
      </c>
    </row>
    <row r="178" spans="1:13" ht="12.75">
      <c r="A178" s="1" t="s">
        <v>546</v>
      </c>
      <c r="B178" s="1">
        <v>0</v>
      </c>
      <c r="C178" s="1">
        <v>29215.5</v>
      </c>
      <c r="D178" s="1">
        <v>29455</v>
      </c>
      <c r="E178" s="1">
        <v>67.86920842193537</v>
      </c>
      <c r="F178" s="1">
        <v>50</v>
      </c>
      <c r="G178" s="3">
        <v>29215.5</v>
      </c>
      <c r="H178" s="1">
        <v>0</v>
      </c>
      <c r="I178" s="1">
        <v>479</v>
      </c>
      <c r="J178">
        <v>239.5</v>
      </c>
      <c r="K178" s="1">
        <v>0</v>
      </c>
      <c r="L178">
        <v>9</v>
      </c>
      <c r="M178">
        <v>65</v>
      </c>
    </row>
    <row r="179" spans="1:13" ht="12.75">
      <c r="A179" s="1" t="s">
        <v>579</v>
      </c>
      <c r="B179" s="1">
        <v>0</v>
      </c>
      <c r="C179" s="1">
        <v>38231</v>
      </c>
      <c r="D179" s="1">
        <v>38444</v>
      </c>
      <c r="E179" s="1">
        <v>84.55173859654377</v>
      </c>
      <c r="F179" s="1">
        <v>62</v>
      </c>
      <c r="G179" s="3">
        <v>38231</v>
      </c>
      <c r="H179" s="1">
        <v>0</v>
      </c>
      <c r="I179" s="1">
        <v>426</v>
      </c>
      <c r="J179">
        <v>213</v>
      </c>
      <c r="K179" s="1">
        <v>0</v>
      </c>
      <c r="L179">
        <v>6</v>
      </c>
      <c r="M179">
        <v>82</v>
      </c>
    </row>
    <row r="180" spans="1:13" ht="12.75">
      <c r="A180" s="1" t="s">
        <v>538</v>
      </c>
      <c r="B180" s="1">
        <v>0</v>
      </c>
      <c r="C180" s="1">
        <v>30752</v>
      </c>
      <c r="D180" s="1">
        <v>31619</v>
      </c>
      <c r="E180" s="1">
        <v>71.38665428734014</v>
      </c>
      <c r="F180" s="1">
        <v>52</v>
      </c>
      <c r="G180" s="3">
        <v>30752</v>
      </c>
      <c r="H180" s="1">
        <v>0</v>
      </c>
      <c r="I180" s="1">
        <v>1734</v>
      </c>
      <c r="J180">
        <v>867</v>
      </c>
      <c r="K180" s="1">
        <v>0</v>
      </c>
      <c r="L180">
        <v>8</v>
      </c>
      <c r="M180">
        <v>61</v>
      </c>
    </row>
    <row r="181" spans="1:13" ht="12.75">
      <c r="A181" s="1" t="s">
        <v>515</v>
      </c>
      <c r="B181" s="1">
        <v>0</v>
      </c>
      <c r="C181" s="1">
        <v>23522</v>
      </c>
      <c r="D181" s="1">
        <v>23672</v>
      </c>
      <c r="E181" s="1">
        <v>50.79699901165054</v>
      </c>
      <c r="F181" s="1">
        <v>39</v>
      </c>
      <c r="G181" s="3">
        <v>23522</v>
      </c>
      <c r="H181" s="1">
        <v>0</v>
      </c>
      <c r="I181" s="1">
        <v>300</v>
      </c>
      <c r="J181">
        <v>150</v>
      </c>
      <c r="K181" s="1">
        <v>0</v>
      </c>
      <c r="L181">
        <v>6</v>
      </c>
      <c r="M181">
        <v>49</v>
      </c>
    </row>
    <row r="182" spans="1:13" ht="12.75">
      <c r="A182" s="1" t="s">
        <v>338</v>
      </c>
      <c r="B182" s="1">
        <v>1.5082956259426847</v>
      </c>
      <c r="C182" s="1">
        <v>144635.5</v>
      </c>
      <c r="D182" s="1">
        <v>144967</v>
      </c>
      <c r="E182" s="1">
        <v>150155.97136781574</v>
      </c>
      <c r="F182" s="1">
        <v>178</v>
      </c>
      <c r="G182" s="3">
        <v>144635.5</v>
      </c>
      <c r="H182" s="1">
        <v>1.5082956259426847</v>
      </c>
      <c r="I182" s="1">
        <v>663</v>
      </c>
      <c r="J182">
        <v>331.5</v>
      </c>
      <c r="K182" s="1">
        <v>-0.04209197095654016</v>
      </c>
      <c r="L182">
        <v>3</v>
      </c>
      <c r="M182">
        <v>152</v>
      </c>
    </row>
    <row r="183" spans="1:13" ht="12.75">
      <c r="A183" s="1" t="s">
        <v>563</v>
      </c>
      <c r="B183" s="1">
        <v>0</v>
      </c>
      <c r="C183" s="1">
        <v>34016.5</v>
      </c>
      <c r="D183" s="1">
        <v>34310</v>
      </c>
      <c r="E183" s="1">
        <v>77.51612806612957</v>
      </c>
      <c r="F183" s="1">
        <v>57</v>
      </c>
      <c r="G183" s="3">
        <v>34016.5</v>
      </c>
      <c r="H183" s="1">
        <v>0</v>
      </c>
      <c r="I183" s="1">
        <v>587</v>
      </c>
      <c r="J183">
        <v>293.5</v>
      </c>
      <c r="K183" s="1">
        <v>0</v>
      </c>
      <c r="L183">
        <v>6</v>
      </c>
      <c r="M183">
        <v>74</v>
      </c>
    </row>
    <row r="184" spans="1:13" ht="12.75">
      <c r="A184" s="1" t="s">
        <v>573</v>
      </c>
      <c r="B184" s="1">
        <v>0</v>
      </c>
      <c r="C184" s="1">
        <v>37668.5</v>
      </c>
      <c r="D184" s="1">
        <v>38018</v>
      </c>
      <c r="E184" s="1">
        <v>83.18700769714577</v>
      </c>
      <c r="F184" s="1">
        <v>61</v>
      </c>
      <c r="G184" s="3">
        <v>37668.5</v>
      </c>
      <c r="H184" s="1">
        <v>0</v>
      </c>
      <c r="I184" s="1">
        <v>699</v>
      </c>
      <c r="J184">
        <v>349.5</v>
      </c>
      <c r="K184" s="1">
        <v>0</v>
      </c>
      <c r="L184">
        <v>8</v>
      </c>
      <c r="M184">
        <v>79</v>
      </c>
    </row>
    <row r="185" spans="1:13" ht="12.75">
      <c r="A185" s="1" t="s">
        <v>270</v>
      </c>
      <c r="B185" s="1">
        <v>1.876172607879925</v>
      </c>
      <c r="C185" s="1">
        <v>151124.5</v>
      </c>
      <c r="D185" s="1">
        <v>151391</v>
      </c>
      <c r="E185" s="1">
        <v>187120.19266824404</v>
      </c>
      <c r="F185" s="1">
        <v>187</v>
      </c>
      <c r="G185" s="3">
        <v>151124.5</v>
      </c>
      <c r="H185" s="1">
        <v>1.876172607879925</v>
      </c>
      <c r="I185" s="1">
        <v>533</v>
      </c>
      <c r="J185">
        <v>266.5</v>
      </c>
      <c r="K185" s="1">
        <v>-0.1278354081521389</v>
      </c>
      <c r="L185">
        <v>7</v>
      </c>
      <c r="M185">
        <v>117</v>
      </c>
    </row>
    <row r="186" spans="1:13" ht="12.75">
      <c r="A186" s="1" t="s">
        <v>505</v>
      </c>
      <c r="B186" s="1">
        <v>2.577319587628866</v>
      </c>
      <c r="C186" s="1">
        <v>158101</v>
      </c>
      <c r="D186" s="1">
        <v>158295</v>
      </c>
      <c r="E186" s="1">
        <v>257046.32411872174</v>
      </c>
      <c r="F186" s="1">
        <v>193</v>
      </c>
      <c r="G186" s="3">
        <v>158101</v>
      </c>
      <c r="H186" s="1">
        <v>2.577319587628866</v>
      </c>
      <c r="I186" s="1">
        <v>388</v>
      </c>
      <c r="J186">
        <v>194</v>
      </c>
      <c r="K186" s="1">
        <v>-0.05425935973955465</v>
      </c>
      <c r="L186">
        <v>6</v>
      </c>
      <c r="M186">
        <v>44</v>
      </c>
    </row>
    <row r="187" spans="1:13" ht="12.75">
      <c r="A187" s="1" t="s">
        <v>517</v>
      </c>
      <c r="B187" s="1">
        <v>0</v>
      </c>
      <c r="C187" s="1">
        <v>24433.5</v>
      </c>
      <c r="D187" s="1">
        <v>24663</v>
      </c>
      <c r="E187" s="1">
        <v>52.749408487825335</v>
      </c>
      <c r="F187" s="1">
        <v>41</v>
      </c>
      <c r="G187" s="3">
        <v>24433.5</v>
      </c>
      <c r="H187" s="1">
        <v>0</v>
      </c>
      <c r="I187" s="1">
        <v>459</v>
      </c>
      <c r="J187">
        <v>229.5</v>
      </c>
      <c r="K187" s="1">
        <v>0</v>
      </c>
      <c r="L187">
        <v>9</v>
      </c>
      <c r="M187">
        <v>50</v>
      </c>
    </row>
    <row r="188" spans="1:13" ht="12.75">
      <c r="A188" s="1" t="s">
        <v>303</v>
      </c>
      <c r="B188" s="1">
        <v>0</v>
      </c>
      <c r="C188" s="1">
        <v>74790</v>
      </c>
      <c r="D188" s="1">
        <v>75169</v>
      </c>
      <c r="E188" s="1">
        <v>138.54041750277037</v>
      </c>
      <c r="F188" s="1">
        <v>103</v>
      </c>
      <c r="G188" s="3">
        <v>74790</v>
      </c>
      <c r="H188" s="1">
        <v>0</v>
      </c>
      <c r="I188" s="1">
        <v>758</v>
      </c>
      <c r="J188">
        <v>379</v>
      </c>
      <c r="K188" s="1">
        <v>0</v>
      </c>
      <c r="L188">
        <v>4</v>
      </c>
      <c r="M188">
        <v>134</v>
      </c>
    </row>
    <row r="189" spans="1:13" ht="12.75">
      <c r="A189" s="1" t="s">
        <v>287</v>
      </c>
      <c r="B189" s="1">
        <v>0</v>
      </c>
      <c r="C189" s="1">
        <v>70898</v>
      </c>
      <c r="D189" s="1">
        <v>71438</v>
      </c>
      <c r="E189" s="1">
        <v>132.46919644194196</v>
      </c>
      <c r="F189" s="1">
        <v>98</v>
      </c>
      <c r="G189" s="3">
        <v>70898</v>
      </c>
      <c r="H189" s="1">
        <v>0</v>
      </c>
      <c r="I189" s="1">
        <v>1080</v>
      </c>
      <c r="J189">
        <v>540</v>
      </c>
      <c r="K189" s="1">
        <v>0</v>
      </c>
      <c r="L189">
        <v>2</v>
      </c>
      <c r="M189">
        <v>126</v>
      </c>
    </row>
    <row r="190" spans="1:13" ht="12.75">
      <c r="A190" s="1" t="s">
        <v>471</v>
      </c>
      <c r="B190" s="1">
        <v>0</v>
      </c>
      <c r="C190" s="1">
        <v>15981.5</v>
      </c>
      <c r="D190" s="1">
        <v>16249</v>
      </c>
      <c r="E190" s="1">
        <v>30.204648237443468</v>
      </c>
      <c r="F190" s="1">
        <v>23</v>
      </c>
      <c r="G190" s="3">
        <v>15981.5</v>
      </c>
      <c r="H190" s="1">
        <v>0</v>
      </c>
      <c r="I190" s="1">
        <v>535</v>
      </c>
      <c r="J190">
        <v>267.5</v>
      </c>
      <c r="K190" s="1">
        <v>0</v>
      </c>
      <c r="L190">
        <v>9</v>
      </c>
      <c r="M190">
        <v>27</v>
      </c>
    </row>
    <row r="191" spans="1:13" ht="12.75">
      <c r="A191" s="1" t="s">
        <v>63</v>
      </c>
      <c r="B191" s="1">
        <v>0</v>
      </c>
      <c r="C191" s="1">
        <v>28370.5</v>
      </c>
      <c r="D191" s="1">
        <v>28586</v>
      </c>
      <c r="E191" s="1">
        <v>62.58168858007128</v>
      </c>
      <c r="F191" s="1">
        <v>47</v>
      </c>
      <c r="G191" s="3">
        <v>28370.5</v>
      </c>
      <c r="H191" s="1">
        <v>0</v>
      </c>
      <c r="I191" s="1">
        <v>431</v>
      </c>
      <c r="J191">
        <v>215.5</v>
      </c>
      <c r="K191" s="1">
        <v>0</v>
      </c>
      <c r="L191">
        <v>9</v>
      </c>
      <c r="M191">
        <v>60</v>
      </c>
    </row>
    <row r="192" spans="1:13" ht="12.75">
      <c r="A192" s="1" t="s">
        <v>291</v>
      </c>
      <c r="B192" s="1">
        <v>0</v>
      </c>
      <c r="C192" s="1">
        <v>71826</v>
      </c>
      <c r="D192" s="1">
        <v>72214</v>
      </c>
      <c r="E192" s="1">
        <v>132.6482374434694</v>
      </c>
      <c r="F192" s="1">
        <v>99</v>
      </c>
      <c r="G192" s="3">
        <v>71826</v>
      </c>
      <c r="H192" s="1">
        <v>0</v>
      </c>
      <c r="I192" s="1">
        <v>776</v>
      </c>
      <c r="J192">
        <v>388</v>
      </c>
      <c r="K192" s="1">
        <v>0</v>
      </c>
      <c r="L192">
        <v>2</v>
      </c>
      <c r="M192">
        <v>128</v>
      </c>
    </row>
    <row r="193" spans="1:13" ht="12.75">
      <c r="A193" s="1" t="s">
        <v>324</v>
      </c>
      <c r="B193" s="1">
        <v>0</v>
      </c>
      <c r="C193" s="1">
        <v>80618.5</v>
      </c>
      <c r="D193" s="1">
        <v>80812</v>
      </c>
      <c r="E193" s="1">
        <v>147.3181287250292</v>
      </c>
      <c r="F193" s="1">
        <v>108</v>
      </c>
      <c r="G193" s="3">
        <v>80618.5</v>
      </c>
      <c r="H193" s="1">
        <v>0</v>
      </c>
      <c r="I193" s="1">
        <v>387</v>
      </c>
      <c r="J193">
        <v>193.5</v>
      </c>
      <c r="K193" s="1">
        <v>0</v>
      </c>
      <c r="L193">
        <v>2</v>
      </c>
      <c r="M193">
        <v>145</v>
      </c>
    </row>
    <row r="194" spans="1:13" ht="12.75">
      <c r="A194" s="1" t="s">
        <v>344</v>
      </c>
      <c r="B194" s="1">
        <v>0</v>
      </c>
      <c r="C194" s="1">
        <v>87619.5</v>
      </c>
      <c r="D194" s="1">
        <v>87972</v>
      </c>
      <c r="E194" s="1">
        <v>159.22294767737878</v>
      </c>
      <c r="F194" s="1">
        <v>117</v>
      </c>
      <c r="G194" s="3">
        <v>87619.5</v>
      </c>
      <c r="H194" s="1">
        <v>0</v>
      </c>
      <c r="I194" s="1">
        <v>705</v>
      </c>
      <c r="J194">
        <v>352.5</v>
      </c>
      <c r="K194" s="1">
        <v>0</v>
      </c>
      <c r="L194">
        <v>3</v>
      </c>
      <c r="M194">
        <v>155</v>
      </c>
    </row>
    <row r="195" spans="1:13" ht="12.75">
      <c r="A195" s="1" t="s">
        <v>376</v>
      </c>
      <c r="B195" s="1">
        <v>0</v>
      </c>
      <c r="C195" s="1">
        <v>97350.5</v>
      </c>
      <c r="D195" s="1">
        <v>97668</v>
      </c>
      <c r="E195" s="1">
        <v>175.80364790799365</v>
      </c>
      <c r="F195" s="1">
        <v>127</v>
      </c>
      <c r="G195" s="3">
        <v>97350.5</v>
      </c>
      <c r="H195" s="1">
        <v>0</v>
      </c>
      <c r="I195" s="1">
        <v>635</v>
      </c>
      <c r="J195">
        <v>317.5</v>
      </c>
      <c r="K195" s="1">
        <v>0</v>
      </c>
      <c r="L195">
        <v>3</v>
      </c>
      <c r="M195">
        <v>172</v>
      </c>
    </row>
    <row r="196" spans="1:13" ht="12.75">
      <c r="A196" s="1" t="s">
        <v>490</v>
      </c>
      <c r="B196" s="1">
        <v>0</v>
      </c>
      <c r="C196" s="1">
        <v>20740.5</v>
      </c>
      <c r="D196" s="1">
        <v>20940</v>
      </c>
      <c r="E196" s="1">
        <v>38.390008685495225</v>
      </c>
      <c r="F196" s="1">
        <v>32</v>
      </c>
      <c r="G196" s="3">
        <v>20740.5</v>
      </c>
      <c r="H196" s="1">
        <v>0</v>
      </c>
      <c r="I196" s="1">
        <v>399</v>
      </c>
      <c r="J196">
        <v>199.5</v>
      </c>
      <c r="K196" s="1">
        <v>0</v>
      </c>
      <c r="L196">
        <v>9</v>
      </c>
      <c r="M196">
        <v>36</v>
      </c>
    </row>
    <row r="197" spans="1:13" ht="12.75">
      <c r="A197" s="1" t="s">
        <v>280</v>
      </c>
      <c r="B197" s="1">
        <v>0</v>
      </c>
      <c r="C197" s="1">
        <v>64654</v>
      </c>
      <c r="D197" s="1">
        <v>65193</v>
      </c>
      <c r="E197" s="1">
        <v>128.45721644853094</v>
      </c>
      <c r="F197" s="1">
        <v>95</v>
      </c>
      <c r="G197" s="3">
        <v>64654</v>
      </c>
      <c r="H197" s="1">
        <v>0</v>
      </c>
      <c r="I197" s="1">
        <v>1078</v>
      </c>
      <c r="J197">
        <v>539</v>
      </c>
      <c r="K197" s="1">
        <v>0</v>
      </c>
      <c r="L197">
        <v>1</v>
      </c>
      <c r="M197">
        <v>122</v>
      </c>
    </row>
    <row r="198" spans="1:13" ht="12.75">
      <c r="A198" s="1" t="s">
        <v>137</v>
      </c>
      <c r="B198" s="1">
        <v>0</v>
      </c>
      <c r="C198" s="1">
        <v>27217</v>
      </c>
      <c r="D198" s="1">
        <v>27545</v>
      </c>
      <c r="E198" s="1">
        <v>57.929437838809186</v>
      </c>
      <c r="F198" s="1">
        <v>45</v>
      </c>
      <c r="G198" s="3">
        <v>27217</v>
      </c>
      <c r="H198" s="1">
        <v>0</v>
      </c>
      <c r="I198" s="1">
        <v>656</v>
      </c>
      <c r="J198">
        <v>328</v>
      </c>
      <c r="K198" s="1">
        <v>0</v>
      </c>
      <c r="L198">
        <v>8</v>
      </c>
      <c r="M198">
        <v>54</v>
      </c>
    </row>
    <row r="199" spans="1:13" ht="12.75">
      <c r="A199" s="1" t="s">
        <v>544</v>
      </c>
      <c r="B199" s="1">
        <v>0</v>
      </c>
      <c r="C199" s="1">
        <v>28820</v>
      </c>
      <c r="D199" s="1">
        <v>28976</v>
      </c>
      <c r="E199" s="1">
        <v>65.86887897211656</v>
      </c>
      <c r="F199" s="1">
        <v>49</v>
      </c>
      <c r="G199" s="3">
        <v>28820</v>
      </c>
      <c r="H199" s="1">
        <v>0</v>
      </c>
      <c r="I199" s="1">
        <v>312</v>
      </c>
      <c r="J199">
        <v>156</v>
      </c>
      <c r="K199" s="1">
        <v>0</v>
      </c>
      <c r="L199">
        <v>2</v>
      </c>
      <c r="M199">
        <v>64</v>
      </c>
    </row>
    <row r="200" spans="1:13" ht="12.75">
      <c r="A200" s="1" t="s">
        <v>308</v>
      </c>
      <c r="B200" s="1">
        <v>1.4992503748125936</v>
      </c>
      <c r="C200" s="1">
        <v>143970.5</v>
      </c>
      <c r="D200" s="1">
        <v>144304</v>
      </c>
      <c r="E200" s="1">
        <v>149140.99532780255</v>
      </c>
      <c r="F200" s="1">
        <v>177</v>
      </c>
      <c r="G200" s="3">
        <v>143970.5</v>
      </c>
      <c r="H200" s="1">
        <v>1.4992503748125936</v>
      </c>
      <c r="I200" s="1">
        <v>667</v>
      </c>
      <c r="J200">
        <v>333.5</v>
      </c>
      <c r="K200" s="1">
        <v>-0.009045251130091136</v>
      </c>
      <c r="L200">
        <v>2</v>
      </c>
      <c r="M200">
        <v>137</v>
      </c>
    </row>
    <row r="201" spans="1:13" ht="12.75">
      <c r="A201" s="1" t="s">
        <v>477</v>
      </c>
      <c r="B201" s="1">
        <v>0</v>
      </c>
      <c r="C201" s="1">
        <v>18174</v>
      </c>
      <c r="D201" s="1">
        <v>18383</v>
      </c>
      <c r="E201" s="1">
        <v>32.50381862289976</v>
      </c>
      <c r="F201" s="1">
        <v>27</v>
      </c>
      <c r="G201" s="3">
        <v>18174</v>
      </c>
      <c r="H201" s="1">
        <v>0</v>
      </c>
      <c r="I201" s="1">
        <v>418</v>
      </c>
      <c r="J201">
        <v>209</v>
      </c>
      <c r="K201" s="1">
        <v>0</v>
      </c>
      <c r="L201">
        <v>9</v>
      </c>
      <c r="M201">
        <v>30</v>
      </c>
    </row>
    <row r="202" spans="1:13" ht="12.75">
      <c r="A202" s="1" t="s">
        <v>577</v>
      </c>
      <c r="B202" s="1">
        <v>0</v>
      </c>
      <c r="C202" s="1">
        <v>36700</v>
      </c>
      <c r="D202" s="1">
        <v>36848</v>
      </c>
      <c r="E202" s="1">
        <v>82.77303902482853</v>
      </c>
      <c r="F202" s="1">
        <v>59</v>
      </c>
      <c r="G202" s="3">
        <v>36700</v>
      </c>
      <c r="H202" s="1">
        <v>0</v>
      </c>
      <c r="I202" s="1">
        <v>296</v>
      </c>
      <c r="J202">
        <v>148</v>
      </c>
      <c r="K202" s="1">
        <v>0</v>
      </c>
      <c r="L202">
        <v>5</v>
      </c>
      <c r="M202">
        <v>81</v>
      </c>
    </row>
    <row r="203" spans="1:13" ht="12.75">
      <c r="A203" s="1" t="s">
        <v>243</v>
      </c>
      <c r="B203" s="1">
        <v>0</v>
      </c>
      <c r="C203" s="1">
        <v>55167.5</v>
      </c>
      <c r="D203" s="1">
        <v>55775</v>
      </c>
      <c r="E203" s="1">
        <v>111.2778459971847</v>
      </c>
      <c r="F203" s="1">
        <v>84</v>
      </c>
      <c r="G203" s="3">
        <v>55167.5</v>
      </c>
      <c r="H203" s="1">
        <v>0</v>
      </c>
      <c r="I203" s="1">
        <v>1215</v>
      </c>
      <c r="J203">
        <v>607.5</v>
      </c>
      <c r="K203" s="1">
        <v>0</v>
      </c>
      <c r="L203">
        <v>8</v>
      </c>
      <c r="M203">
        <v>104</v>
      </c>
    </row>
    <row r="204" spans="1:13" ht="12.75">
      <c r="A204" s="1" t="s">
        <v>497</v>
      </c>
      <c r="B204" s="1">
        <v>0</v>
      </c>
      <c r="C204" s="1">
        <v>21346.5</v>
      </c>
      <c r="D204" s="1">
        <v>21457</v>
      </c>
      <c r="E204" s="1">
        <v>41.3237892719159</v>
      </c>
      <c r="F204" s="1">
        <v>34</v>
      </c>
      <c r="G204" s="3">
        <v>21346.5</v>
      </c>
      <c r="H204" s="1">
        <v>0</v>
      </c>
      <c r="I204" s="1">
        <v>221</v>
      </c>
      <c r="J204">
        <v>110.5</v>
      </c>
      <c r="K204" s="1">
        <v>0</v>
      </c>
      <c r="L204">
        <v>6</v>
      </c>
      <c r="M204">
        <v>40</v>
      </c>
    </row>
    <row r="205" spans="1:13" ht="12.75">
      <c r="A205" s="1" t="s">
        <v>306</v>
      </c>
      <c r="B205" s="1">
        <v>0</v>
      </c>
      <c r="C205" s="1">
        <v>73109</v>
      </c>
      <c r="D205" s="1">
        <v>73202</v>
      </c>
      <c r="E205" s="1">
        <v>137.11413938722333</v>
      </c>
      <c r="F205" s="1">
        <v>101</v>
      </c>
      <c r="G205" s="3">
        <v>73109</v>
      </c>
      <c r="H205" s="1">
        <v>0</v>
      </c>
      <c r="I205" s="1">
        <v>186</v>
      </c>
      <c r="J205">
        <v>93</v>
      </c>
      <c r="K205" s="1">
        <v>0</v>
      </c>
      <c r="L205">
        <v>2</v>
      </c>
      <c r="M205">
        <v>136</v>
      </c>
    </row>
    <row r="206" spans="1:13" ht="12.75">
      <c r="A206" s="1" t="s">
        <v>342</v>
      </c>
      <c r="B206" s="1">
        <v>0</v>
      </c>
      <c r="C206" s="1">
        <v>86994.5</v>
      </c>
      <c r="D206" s="1">
        <v>87208</v>
      </c>
      <c r="E206" s="1">
        <v>156.55772859324927</v>
      </c>
      <c r="F206" s="1">
        <v>115</v>
      </c>
      <c r="G206" s="3">
        <v>86994.5</v>
      </c>
      <c r="H206" s="1">
        <v>0</v>
      </c>
      <c r="I206" s="1">
        <v>427</v>
      </c>
      <c r="J206">
        <v>213.5</v>
      </c>
      <c r="K206" s="1">
        <v>0</v>
      </c>
      <c r="L206">
        <v>2</v>
      </c>
      <c r="M206">
        <v>154</v>
      </c>
    </row>
    <row r="207" spans="1:13" ht="12.75">
      <c r="A207" s="1" t="s">
        <v>350</v>
      </c>
      <c r="B207" s="1">
        <v>0</v>
      </c>
      <c r="C207" s="1">
        <v>87237.5</v>
      </c>
      <c r="D207" s="1">
        <v>87267</v>
      </c>
      <c r="E207" s="1">
        <v>158.3534098056246</v>
      </c>
      <c r="F207" s="1">
        <v>116</v>
      </c>
      <c r="G207" s="3">
        <v>87237.5</v>
      </c>
      <c r="H207" s="1">
        <v>0</v>
      </c>
      <c r="I207" s="1">
        <v>59</v>
      </c>
      <c r="J207">
        <v>29.5</v>
      </c>
      <c r="K207" s="1">
        <v>0</v>
      </c>
      <c r="L207">
        <v>5</v>
      </c>
      <c r="M207">
        <v>158</v>
      </c>
    </row>
    <row r="208" spans="1:13" ht="12.75">
      <c r="A208" s="1" t="s">
        <v>511</v>
      </c>
      <c r="B208" s="1">
        <v>0</v>
      </c>
      <c r="C208" s="1">
        <v>22650.5</v>
      </c>
      <c r="D208" s="1">
        <v>22737</v>
      </c>
      <c r="E208" s="1">
        <v>48.03626943005181</v>
      </c>
      <c r="F208" s="1">
        <v>37</v>
      </c>
      <c r="G208" s="3">
        <v>22650.5</v>
      </c>
      <c r="H208" s="1">
        <v>0</v>
      </c>
      <c r="I208" s="1">
        <v>173</v>
      </c>
      <c r="J208">
        <v>86.5</v>
      </c>
      <c r="K208" s="1">
        <v>0</v>
      </c>
      <c r="L208">
        <v>6</v>
      </c>
      <c r="M208">
        <v>47</v>
      </c>
    </row>
    <row r="209" spans="1:13" ht="12.75">
      <c r="A209" s="1" t="s">
        <v>245</v>
      </c>
      <c r="B209" s="1">
        <v>0</v>
      </c>
      <c r="C209" s="1">
        <v>52818.5</v>
      </c>
      <c r="D209" s="1">
        <v>52919</v>
      </c>
      <c r="E209" s="1">
        <v>106.20398933780587</v>
      </c>
      <c r="F209" s="1">
        <v>80</v>
      </c>
      <c r="G209" s="3">
        <v>52818.5</v>
      </c>
      <c r="H209" s="1">
        <v>0</v>
      </c>
      <c r="I209" s="1">
        <v>201</v>
      </c>
      <c r="J209">
        <v>100.5</v>
      </c>
      <c r="K209" s="1">
        <v>0</v>
      </c>
      <c r="L209">
        <v>3</v>
      </c>
      <c r="M209">
        <v>105</v>
      </c>
    </row>
    <row r="210" spans="1:13" ht="12.75">
      <c r="A210" s="1" t="s">
        <v>253</v>
      </c>
      <c r="B210" s="1">
        <v>0</v>
      </c>
      <c r="C210" s="1">
        <v>56419</v>
      </c>
      <c r="D210" s="1">
        <v>56804</v>
      </c>
      <c r="E210" s="1">
        <v>113.61229746323639</v>
      </c>
      <c r="F210" s="1">
        <v>86</v>
      </c>
      <c r="G210" s="3">
        <v>56419</v>
      </c>
      <c r="H210" s="1">
        <v>0</v>
      </c>
      <c r="I210" s="1">
        <v>770</v>
      </c>
      <c r="J210">
        <v>385</v>
      </c>
      <c r="K210" s="1">
        <v>0</v>
      </c>
      <c r="L210">
        <v>1</v>
      </c>
      <c r="M210">
        <v>109</v>
      </c>
    </row>
    <row r="211" spans="1:13" ht="12.75">
      <c r="A211" s="1" t="s">
        <v>283</v>
      </c>
      <c r="B211" s="1">
        <v>0</v>
      </c>
      <c r="C211" s="1">
        <v>62673</v>
      </c>
      <c r="D211" s="1">
        <v>62880</v>
      </c>
      <c r="E211" s="1">
        <v>126.47985863607775</v>
      </c>
      <c r="F211" s="1">
        <v>93</v>
      </c>
      <c r="G211" s="3">
        <v>62673</v>
      </c>
      <c r="H211" s="1">
        <v>0</v>
      </c>
      <c r="I211" s="1">
        <v>414</v>
      </c>
      <c r="J211">
        <v>207</v>
      </c>
      <c r="K211" s="1">
        <v>0</v>
      </c>
      <c r="L211">
        <v>5</v>
      </c>
      <c r="M211">
        <v>124</v>
      </c>
    </row>
    <row r="212" spans="1:13" ht="12.75">
      <c r="A212" s="1" t="s">
        <v>448</v>
      </c>
      <c r="B212" s="1">
        <v>0</v>
      </c>
      <c r="C212" s="1">
        <v>8695.5</v>
      </c>
      <c r="D212" s="1">
        <v>8878</v>
      </c>
      <c r="E212" s="1">
        <v>17.18634879750816</v>
      </c>
      <c r="F212" s="1">
        <v>12</v>
      </c>
      <c r="G212" s="3">
        <v>8695.5</v>
      </c>
      <c r="H212" s="1">
        <v>0</v>
      </c>
      <c r="I212" s="1">
        <v>365</v>
      </c>
      <c r="J212">
        <v>182.5</v>
      </c>
      <c r="K212" s="1">
        <v>0</v>
      </c>
      <c r="L212">
        <v>11</v>
      </c>
      <c r="M212">
        <v>15</v>
      </c>
    </row>
    <row r="213" spans="1:13" ht="12.75">
      <c r="A213" s="1" t="s">
        <v>479</v>
      </c>
      <c r="B213" s="1">
        <v>0</v>
      </c>
      <c r="C213" s="1">
        <v>18599</v>
      </c>
      <c r="D213" s="1">
        <v>18815</v>
      </c>
      <c r="E213" s="1">
        <v>33.58767857677678</v>
      </c>
      <c r="F213" s="1">
        <v>28</v>
      </c>
      <c r="G213" s="3">
        <v>18599</v>
      </c>
      <c r="H213" s="1">
        <v>0</v>
      </c>
      <c r="I213" s="1">
        <v>432</v>
      </c>
      <c r="J213">
        <v>216</v>
      </c>
      <c r="K213" s="1">
        <v>0</v>
      </c>
      <c r="L213">
        <v>11</v>
      </c>
      <c r="M213">
        <v>31</v>
      </c>
    </row>
    <row r="214" spans="1:13" ht="12.75">
      <c r="A214" s="1" t="s">
        <v>549</v>
      </c>
      <c r="B214" s="1">
        <v>0</v>
      </c>
      <c r="C214" s="1">
        <v>33088.5</v>
      </c>
      <c r="D214" s="1">
        <v>33632</v>
      </c>
      <c r="E214" s="1">
        <v>73.51112641888047</v>
      </c>
      <c r="F214" s="1">
        <v>55</v>
      </c>
      <c r="G214" s="3">
        <v>33088.5</v>
      </c>
      <c r="H214" s="1">
        <v>0</v>
      </c>
      <c r="I214" s="1">
        <v>1087</v>
      </c>
      <c r="J214">
        <v>543.5</v>
      </c>
      <c r="K214" s="1">
        <v>0</v>
      </c>
      <c r="L214">
        <v>8</v>
      </c>
      <c r="M214">
        <v>67</v>
      </c>
    </row>
    <row r="215" spans="1:13" ht="12.75">
      <c r="A215" s="1" t="s">
        <v>519</v>
      </c>
      <c r="B215" s="1">
        <v>0</v>
      </c>
      <c r="C215" s="1">
        <v>24867</v>
      </c>
      <c r="D215" s="1">
        <v>25071</v>
      </c>
      <c r="E215" s="1">
        <v>53.44391865584474</v>
      </c>
      <c r="F215" s="1">
        <v>42</v>
      </c>
      <c r="G215" s="3">
        <v>24867</v>
      </c>
      <c r="H215" s="1">
        <v>0</v>
      </c>
      <c r="I215" s="1">
        <v>408</v>
      </c>
      <c r="J215">
        <v>204</v>
      </c>
      <c r="K215" s="1">
        <v>0</v>
      </c>
      <c r="L215">
        <v>10</v>
      </c>
      <c r="M215">
        <v>51</v>
      </c>
    </row>
    <row r="216" spans="1:13" ht="12.75">
      <c r="A216" s="1" t="s">
        <v>475</v>
      </c>
      <c r="B216" s="1">
        <v>0</v>
      </c>
      <c r="C216" s="1">
        <v>17234.5</v>
      </c>
      <c r="D216" s="1">
        <v>17402</v>
      </c>
      <c r="E216" s="1">
        <v>31.00664889634311</v>
      </c>
      <c r="F216" s="1">
        <v>25</v>
      </c>
      <c r="G216" s="3">
        <v>17234.5</v>
      </c>
      <c r="H216" s="1">
        <v>0</v>
      </c>
      <c r="I216" s="1">
        <v>335</v>
      </c>
      <c r="J216">
        <v>167.5</v>
      </c>
      <c r="K216" s="1">
        <v>0</v>
      </c>
      <c r="L216">
        <v>8</v>
      </c>
      <c r="M216">
        <v>29</v>
      </c>
    </row>
    <row r="217" spans="1:13" ht="12.75">
      <c r="A217" s="1" t="s">
        <v>234</v>
      </c>
      <c r="B217" s="1">
        <v>0</v>
      </c>
      <c r="C217" s="1">
        <v>51555</v>
      </c>
      <c r="D217" s="1">
        <v>51973</v>
      </c>
      <c r="E217" s="1">
        <v>104.00763724579951</v>
      </c>
      <c r="F217" s="1">
        <v>78</v>
      </c>
      <c r="G217" s="3">
        <v>51555</v>
      </c>
      <c r="H217" s="1">
        <v>0</v>
      </c>
      <c r="I217" s="1">
        <v>836</v>
      </c>
      <c r="J217">
        <v>418</v>
      </c>
      <c r="K217" s="1">
        <v>0</v>
      </c>
      <c r="L217">
        <v>8</v>
      </c>
      <c r="M217">
        <v>99</v>
      </c>
    </row>
    <row r="218" spans="1:13" ht="12.75">
      <c r="A218" s="1" t="s">
        <v>483</v>
      </c>
      <c r="B218" s="1">
        <v>0</v>
      </c>
      <c r="C218" s="1">
        <v>20145</v>
      </c>
      <c r="D218" s="1">
        <v>20541</v>
      </c>
      <c r="E218" s="1">
        <v>37.74407739075743</v>
      </c>
      <c r="F218" s="1">
        <v>31</v>
      </c>
      <c r="G218" s="3">
        <v>20145</v>
      </c>
      <c r="H218" s="1">
        <v>0</v>
      </c>
      <c r="I218" s="1">
        <v>792</v>
      </c>
      <c r="J218">
        <v>396</v>
      </c>
      <c r="K218" s="1">
        <v>0</v>
      </c>
      <c r="L218">
        <v>5</v>
      </c>
      <c r="M218">
        <v>33</v>
      </c>
    </row>
    <row r="219" spans="1:13" ht="12.75">
      <c r="A219" s="1" t="s">
        <v>432</v>
      </c>
      <c r="B219" s="1">
        <v>0</v>
      </c>
      <c r="C219" s="1">
        <v>2013</v>
      </c>
      <c r="D219" s="1">
        <v>2190</v>
      </c>
      <c r="E219" s="1">
        <v>9.12045883374764</v>
      </c>
      <c r="F219" s="1">
        <v>4</v>
      </c>
      <c r="G219" s="3">
        <v>2013</v>
      </c>
      <c r="H219" s="1">
        <v>0</v>
      </c>
      <c r="I219" s="1">
        <v>354</v>
      </c>
      <c r="J219">
        <v>177</v>
      </c>
      <c r="K219" s="1">
        <v>0</v>
      </c>
      <c r="L219">
        <v>11</v>
      </c>
      <c r="M219">
        <v>7</v>
      </c>
    </row>
    <row r="220" spans="1:13" ht="12.75">
      <c r="A220" s="1" t="s">
        <v>583</v>
      </c>
      <c r="B220" s="1">
        <v>0</v>
      </c>
      <c r="C220" s="1">
        <v>38546</v>
      </c>
      <c r="D220" s="1">
        <v>38648</v>
      </c>
      <c r="E220" s="1">
        <v>85.22195932792236</v>
      </c>
      <c r="F220" s="1">
        <v>63</v>
      </c>
      <c r="G220" s="3">
        <v>38546</v>
      </c>
      <c r="H220" s="1">
        <v>0</v>
      </c>
      <c r="I220" s="1">
        <v>204</v>
      </c>
      <c r="J220">
        <v>102</v>
      </c>
      <c r="K220" s="1">
        <v>0</v>
      </c>
      <c r="L220">
        <v>4</v>
      </c>
      <c r="M220">
        <v>84</v>
      </c>
    </row>
    <row r="221" spans="1:13" ht="12.75">
      <c r="A221" s="1" t="s">
        <v>121</v>
      </c>
      <c r="B221" s="1">
        <v>4.444444444444445</v>
      </c>
      <c r="C221" s="1">
        <v>166832.5</v>
      </c>
      <c r="D221" s="1">
        <v>166945</v>
      </c>
      <c r="E221" s="1">
        <v>444201.34774925874</v>
      </c>
      <c r="F221" s="1">
        <v>200</v>
      </c>
      <c r="G221" s="3">
        <v>166832.5</v>
      </c>
      <c r="H221" s="1">
        <v>4.444444444444445</v>
      </c>
      <c r="I221" s="1">
        <v>225</v>
      </c>
      <c r="J221">
        <v>112.5</v>
      </c>
      <c r="K221" s="1">
        <v>0</v>
      </c>
      <c r="L221">
        <v>3</v>
      </c>
      <c r="M221">
        <v>200</v>
      </c>
    </row>
    <row r="222" spans="1:13" ht="12.75">
      <c r="A222" s="1" t="s">
        <v>565</v>
      </c>
      <c r="B222" s="1">
        <v>0</v>
      </c>
      <c r="C222" s="1">
        <v>33677.5</v>
      </c>
      <c r="D222" s="1">
        <v>33723</v>
      </c>
      <c r="E222" s="1">
        <v>75.54508970020066</v>
      </c>
      <c r="F222" s="1">
        <v>56</v>
      </c>
      <c r="G222" s="3">
        <v>33677.5</v>
      </c>
      <c r="H222" s="1">
        <v>0</v>
      </c>
      <c r="I222" s="1">
        <v>91</v>
      </c>
      <c r="J222">
        <v>45.5</v>
      </c>
      <c r="K222" s="1">
        <v>0</v>
      </c>
      <c r="L222">
        <v>5</v>
      </c>
      <c r="M222">
        <v>75</v>
      </c>
    </row>
    <row r="223" spans="1:13" ht="12.75">
      <c r="A223" s="1" t="s">
        <v>67</v>
      </c>
      <c r="B223" s="1">
        <v>0</v>
      </c>
      <c r="C223" s="1">
        <v>60288</v>
      </c>
      <c r="D223" s="1">
        <v>60407</v>
      </c>
      <c r="E223" s="1">
        <v>124.42561921590944</v>
      </c>
      <c r="F223" s="1">
        <v>91</v>
      </c>
      <c r="G223" s="3">
        <v>60288</v>
      </c>
      <c r="H223" s="1">
        <v>0</v>
      </c>
      <c r="I223" s="1">
        <v>238</v>
      </c>
      <c r="J223">
        <v>119</v>
      </c>
      <c r="K223" s="1">
        <v>0</v>
      </c>
      <c r="L223">
        <v>1</v>
      </c>
      <c r="M223">
        <v>123</v>
      </c>
    </row>
    <row r="224" spans="1:13" ht="12.75">
      <c r="A224" s="1" t="s">
        <v>293</v>
      </c>
      <c r="B224" s="1">
        <v>0</v>
      </c>
      <c r="C224" s="1">
        <v>70269.5</v>
      </c>
      <c r="D224" s="1">
        <v>70358</v>
      </c>
      <c r="E224" s="1">
        <v>130.06022941687382</v>
      </c>
      <c r="F224" s="1">
        <v>97</v>
      </c>
      <c r="G224" s="3">
        <v>70269.5</v>
      </c>
      <c r="H224" s="1">
        <v>0</v>
      </c>
      <c r="I224" s="1">
        <v>177</v>
      </c>
      <c r="J224">
        <v>88.5</v>
      </c>
      <c r="K224" s="1">
        <v>0</v>
      </c>
      <c r="L224">
        <v>5</v>
      </c>
      <c r="M224">
        <v>129</v>
      </c>
    </row>
    <row r="225" spans="1:13" ht="12.75">
      <c r="A225" s="1" t="s">
        <v>73</v>
      </c>
      <c r="B225" s="1">
        <v>0</v>
      </c>
      <c r="C225" s="1">
        <v>106636</v>
      </c>
      <c r="D225" s="1">
        <v>106738</v>
      </c>
      <c r="E225" s="1">
        <v>190.22195932792238</v>
      </c>
      <c r="F225" s="1">
        <v>143</v>
      </c>
      <c r="G225" s="3">
        <v>106636</v>
      </c>
      <c r="H225" s="1">
        <v>0</v>
      </c>
      <c r="I225" s="1">
        <v>204</v>
      </c>
      <c r="J225">
        <v>102</v>
      </c>
      <c r="K225" s="1">
        <v>0</v>
      </c>
      <c r="L225">
        <v>5</v>
      </c>
      <c r="M225">
        <v>189</v>
      </c>
    </row>
    <row r="226" spans="1:13" ht="12.75">
      <c r="A226" s="1" t="s">
        <v>138</v>
      </c>
      <c r="B226" s="1">
        <v>0</v>
      </c>
      <c r="C226" s="1">
        <v>26732.5</v>
      </c>
      <c r="D226" s="1">
        <v>26889</v>
      </c>
      <c r="E226" s="1">
        <v>56.874868968822064</v>
      </c>
      <c r="F226" s="1">
        <v>44</v>
      </c>
      <c r="G226" s="3">
        <v>26732.5</v>
      </c>
      <c r="H226" s="1">
        <v>0</v>
      </c>
      <c r="I226" s="1">
        <v>313</v>
      </c>
      <c r="J226">
        <v>156.5</v>
      </c>
      <c r="K226" s="1">
        <v>0</v>
      </c>
      <c r="L226">
        <v>8</v>
      </c>
      <c r="M226">
        <v>55</v>
      </c>
    </row>
    <row r="227" spans="1:13" ht="12.75">
      <c r="A227" s="1" t="s">
        <v>604</v>
      </c>
      <c r="B227" s="1">
        <v>0</v>
      </c>
      <c r="C227" s="1">
        <v>46064</v>
      </c>
      <c r="D227" s="1">
        <v>46225</v>
      </c>
      <c r="E227" s="1">
        <v>96.92877893917158</v>
      </c>
      <c r="F227" s="1">
        <v>72</v>
      </c>
      <c r="G227" s="3">
        <v>46064</v>
      </c>
      <c r="H227" s="1">
        <v>0</v>
      </c>
      <c r="I227" s="1">
        <v>322</v>
      </c>
      <c r="J227">
        <v>161</v>
      </c>
      <c r="K227" s="1">
        <v>0</v>
      </c>
      <c r="L227">
        <v>8</v>
      </c>
      <c r="M227">
        <v>95</v>
      </c>
    </row>
    <row r="228" spans="1:13" ht="12.75">
      <c r="A228" s="1" t="s">
        <v>600</v>
      </c>
      <c r="B228" s="1">
        <v>0</v>
      </c>
      <c r="C228" s="1">
        <v>45803</v>
      </c>
      <c r="D228" s="1">
        <v>45903</v>
      </c>
      <c r="E228" s="1">
        <v>94.19799934110036</v>
      </c>
      <c r="F228" s="1">
        <v>71</v>
      </c>
      <c r="G228" s="3">
        <v>45803</v>
      </c>
      <c r="H228" s="1">
        <v>0</v>
      </c>
      <c r="I228" s="1">
        <v>200</v>
      </c>
      <c r="J228">
        <v>100</v>
      </c>
      <c r="K228" s="1">
        <v>0</v>
      </c>
      <c r="L228">
        <v>8</v>
      </c>
      <c r="M228">
        <v>93</v>
      </c>
    </row>
    <row r="229" spans="1:13" ht="12.75">
      <c r="A229" s="1" t="s">
        <v>557</v>
      </c>
      <c r="B229" s="1">
        <v>0</v>
      </c>
      <c r="C229" s="1">
        <v>32388</v>
      </c>
      <c r="D229" s="1">
        <v>32545</v>
      </c>
      <c r="E229" s="1">
        <v>72.88085896552757</v>
      </c>
      <c r="F229" s="1">
        <v>54</v>
      </c>
      <c r="G229" s="3">
        <v>32388</v>
      </c>
      <c r="H229" s="1">
        <v>0</v>
      </c>
      <c r="I229" s="1">
        <v>314</v>
      </c>
      <c r="J229">
        <v>157</v>
      </c>
      <c r="K229" s="1">
        <v>0</v>
      </c>
      <c r="L229">
        <v>8</v>
      </c>
      <c r="M229">
        <v>71</v>
      </c>
    </row>
    <row r="230" spans="1:13" ht="12.75">
      <c r="A230" s="1" t="s">
        <v>64</v>
      </c>
      <c r="B230" s="1">
        <v>0</v>
      </c>
      <c r="C230" s="1">
        <v>39217</v>
      </c>
      <c r="D230" s="1">
        <v>39373</v>
      </c>
      <c r="E230" s="1">
        <v>88.86887897211656</v>
      </c>
      <c r="F230" s="1">
        <v>65</v>
      </c>
      <c r="G230" s="3">
        <v>39217</v>
      </c>
      <c r="H230" s="1">
        <v>0</v>
      </c>
      <c r="I230" s="1">
        <v>312</v>
      </c>
      <c r="J230">
        <v>156</v>
      </c>
      <c r="K230" s="1">
        <v>0</v>
      </c>
      <c r="L230">
        <v>8</v>
      </c>
      <c r="M230">
        <v>87</v>
      </c>
    </row>
    <row r="231" spans="1:13" ht="12.75">
      <c r="A231" s="1" t="s">
        <v>488</v>
      </c>
      <c r="B231" s="1">
        <v>0</v>
      </c>
      <c r="C231" s="1">
        <v>19572.5</v>
      </c>
      <c r="D231" s="1">
        <v>19749</v>
      </c>
      <c r="E231" s="1">
        <v>37.11446883704214</v>
      </c>
      <c r="F231" s="1">
        <v>30</v>
      </c>
      <c r="G231" s="3">
        <v>19572.5</v>
      </c>
      <c r="H231" s="1">
        <v>0</v>
      </c>
      <c r="I231" s="1">
        <v>353</v>
      </c>
      <c r="J231">
        <v>176.5</v>
      </c>
      <c r="K231" s="1">
        <v>0</v>
      </c>
      <c r="L231">
        <v>2</v>
      </c>
      <c r="M231">
        <v>35</v>
      </c>
    </row>
    <row r="232" spans="1:13" ht="12.75">
      <c r="A232" s="1" t="s">
        <v>542</v>
      </c>
      <c r="B232" s="1">
        <v>0</v>
      </c>
      <c r="C232" s="1">
        <v>28625</v>
      </c>
      <c r="D232" s="1">
        <v>28664</v>
      </c>
      <c r="E232" s="1">
        <v>63.46721974302914</v>
      </c>
      <c r="F232" s="1">
        <v>48</v>
      </c>
      <c r="G232" s="3">
        <v>28625</v>
      </c>
      <c r="H232" s="1">
        <v>0</v>
      </c>
      <c r="I232" s="1">
        <v>78</v>
      </c>
      <c r="J232">
        <v>39</v>
      </c>
      <c r="K232" s="1">
        <v>0</v>
      </c>
      <c r="L232">
        <v>5</v>
      </c>
      <c r="M232">
        <v>63</v>
      </c>
    </row>
    <row r="233" spans="1:13" ht="12.75">
      <c r="A233" s="1" t="s">
        <v>401</v>
      </c>
      <c r="B233" s="1">
        <v>0</v>
      </c>
      <c r="C233" s="1">
        <v>105603.5</v>
      </c>
      <c r="D233" s="1">
        <v>105642</v>
      </c>
      <c r="E233" s="1">
        <v>185.46122974632365</v>
      </c>
      <c r="F233" s="1">
        <v>139</v>
      </c>
      <c r="G233" s="3">
        <v>105603.5</v>
      </c>
      <c r="H233" s="1">
        <v>0</v>
      </c>
      <c r="I233" s="1">
        <v>77</v>
      </c>
      <c r="J233">
        <v>38.5</v>
      </c>
      <c r="K233" s="1">
        <v>0</v>
      </c>
      <c r="L233">
        <v>5</v>
      </c>
      <c r="M233">
        <v>185</v>
      </c>
    </row>
    <row r="234" spans="1:13" ht="12.75">
      <c r="A234" s="1" t="s">
        <v>390</v>
      </c>
      <c r="B234" s="1">
        <v>0</v>
      </c>
      <c r="C234" s="1">
        <v>102956</v>
      </c>
      <c r="D234" s="1">
        <v>103036</v>
      </c>
      <c r="E234" s="1">
        <v>179.9583994728803</v>
      </c>
      <c r="F234" s="1">
        <v>132</v>
      </c>
      <c r="G234" s="3">
        <v>102956</v>
      </c>
      <c r="H234" s="1">
        <v>0</v>
      </c>
      <c r="I234" s="1">
        <v>160</v>
      </c>
      <c r="J234">
        <v>80</v>
      </c>
      <c r="K234" s="1">
        <v>0</v>
      </c>
      <c r="L234">
        <v>11</v>
      </c>
      <c r="M234">
        <v>179</v>
      </c>
    </row>
    <row r="235" spans="1:13" ht="12.75">
      <c r="A235" s="1" t="s">
        <v>407</v>
      </c>
      <c r="B235" s="1">
        <v>0</v>
      </c>
      <c r="C235" s="1">
        <v>106184</v>
      </c>
      <c r="D235" s="1">
        <v>106230</v>
      </c>
      <c r="E235" s="1">
        <v>188.55107969690616</v>
      </c>
      <c r="F235" s="1">
        <v>141</v>
      </c>
      <c r="G235" s="3">
        <v>106184</v>
      </c>
      <c r="H235" s="1">
        <v>0</v>
      </c>
      <c r="I235" s="1">
        <v>92</v>
      </c>
      <c r="J235">
        <v>46</v>
      </c>
      <c r="K235" s="1">
        <v>0</v>
      </c>
      <c r="L235">
        <v>5</v>
      </c>
      <c r="M235">
        <v>188</v>
      </c>
    </row>
    <row r="236" spans="1:13" ht="12.75">
      <c r="A236" s="1" t="s">
        <v>395</v>
      </c>
      <c r="B236" s="1">
        <v>0</v>
      </c>
      <c r="C236" s="1">
        <v>105383</v>
      </c>
      <c r="D236" s="1">
        <v>105565</v>
      </c>
      <c r="E236" s="1">
        <v>184.18035880080265</v>
      </c>
      <c r="F236" s="1">
        <v>138</v>
      </c>
      <c r="G236" s="3">
        <v>105383</v>
      </c>
      <c r="H236" s="1">
        <v>0</v>
      </c>
      <c r="I236" s="1">
        <v>364</v>
      </c>
      <c r="J236">
        <v>182</v>
      </c>
      <c r="K236" s="1">
        <v>0</v>
      </c>
      <c r="L236">
        <v>10</v>
      </c>
      <c r="M236">
        <v>182</v>
      </c>
    </row>
    <row r="237" spans="1:13" ht="12.75">
      <c r="A237" s="1" t="s">
        <v>136</v>
      </c>
      <c r="B237" s="1">
        <v>0</v>
      </c>
      <c r="C237" s="1">
        <v>21088</v>
      </c>
      <c r="D237" s="1">
        <v>21236</v>
      </c>
      <c r="E237" s="1">
        <v>40.773039024828535</v>
      </c>
      <c r="F237" s="1">
        <v>33</v>
      </c>
      <c r="G237" s="3">
        <v>21088</v>
      </c>
      <c r="H237" s="1">
        <v>0</v>
      </c>
      <c r="I237" s="1">
        <v>296</v>
      </c>
      <c r="J237">
        <v>148</v>
      </c>
      <c r="K237" s="1">
        <v>0</v>
      </c>
      <c r="L237">
        <v>8</v>
      </c>
      <c r="M237">
        <v>39</v>
      </c>
    </row>
    <row r="238" spans="1:13" ht="12.75">
      <c r="A238" s="1" t="s">
        <v>410</v>
      </c>
      <c r="B238" s="1">
        <v>0</v>
      </c>
      <c r="C238" s="1">
        <v>106766</v>
      </c>
      <c r="D238" s="1">
        <v>106794</v>
      </c>
      <c r="E238" s="1">
        <v>190.3354398155081</v>
      </c>
      <c r="F238" s="1">
        <v>144</v>
      </c>
      <c r="G238" s="3">
        <v>106766</v>
      </c>
      <c r="H238" s="1">
        <v>0</v>
      </c>
      <c r="I238" s="1">
        <v>56</v>
      </c>
      <c r="J238">
        <v>28</v>
      </c>
      <c r="K238" s="1">
        <v>0</v>
      </c>
      <c r="L238">
        <v>11</v>
      </c>
      <c r="M238">
        <v>190</v>
      </c>
    </row>
    <row r="239" spans="1:13" ht="12.75">
      <c r="A239" s="1" t="s">
        <v>405</v>
      </c>
      <c r="B239" s="1">
        <v>0</v>
      </c>
      <c r="C239" s="1">
        <v>106382</v>
      </c>
      <c r="D239" s="1">
        <v>106534</v>
      </c>
      <c r="E239" s="1">
        <v>188.82095899847255</v>
      </c>
      <c r="F239" s="1">
        <v>142</v>
      </c>
      <c r="G239" s="3">
        <v>106382</v>
      </c>
      <c r="H239" s="1">
        <v>0</v>
      </c>
      <c r="I239" s="1">
        <v>304</v>
      </c>
      <c r="J239">
        <v>152</v>
      </c>
      <c r="K239" s="1">
        <v>0</v>
      </c>
      <c r="L239">
        <v>11</v>
      </c>
      <c r="M239">
        <v>187</v>
      </c>
    </row>
    <row r="240" spans="1:13" ht="12.75">
      <c r="A240" s="1" t="s">
        <v>112</v>
      </c>
      <c r="B240" s="1">
        <v>0</v>
      </c>
      <c r="C240" s="1">
        <v>108008</v>
      </c>
      <c r="D240" s="1">
        <v>108018</v>
      </c>
      <c r="E240" s="1">
        <v>195.11979993411003</v>
      </c>
      <c r="F240" s="1">
        <v>149</v>
      </c>
      <c r="G240" s="3">
        <v>108008</v>
      </c>
      <c r="H240" s="1">
        <v>0</v>
      </c>
      <c r="I240" s="1">
        <v>20</v>
      </c>
      <c r="J240">
        <v>10</v>
      </c>
      <c r="K240" s="1">
        <v>0</v>
      </c>
      <c r="L240">
        <v>11</v>
      </c>
      <c r="M240">
        <v>195</v>
      </c>
    </row>
    <row r="241" spans="1:13" ht="12.75">
      <c r="A241" s="1" t="s">
        <v>416</v>
      </c>
      <c r="B241" s="1">
        <v>0</v>
      </c>
      <c r="C241" s="1">
        <v>107888</v>
      </c>
      <c r="D241" s="1">
        <v>107998</v>
      </c>
      <c r="E241" s="1">
        <v>194.3177992752104</v>
      </c>
      <c r="F241" s="1">
        <v>148</v>
      </c>
      <c r="G241" s="3">
        <v>107888</v>
      </c>
      <c r="H241" s="1">
        <v>0</v>
      </c>
      <c r="I241" s="1">
        <v>220</v>
      </c>
      <c r="J241">
        <v>110</v>
      </c>
      <c r="K241" s="1">
        <v>0</v>
      </c>
      <c r="L241">
        <v>5</v>
      </c>
      <c r="M241">
        <v>193</v>
      </c>
    </row>
    <row r="242" spans="1:13" ht="12.75">
      <c r="A242" s="1" t="s">
        <v>392</v>
      </c>
      <c r="B242" s="1">
        <v>0</v>
      </c>
      <c r="C242" s="1">
        <v>103079.5</v>
      </c>
      <c r="D242" s="1">
        <v>103123</v>
      </c>
      <c r="E242" s="1">
        <v>180.52112971337866</v>
      </c>
      <c r="F242" s="1">
        <v>133</v>
      </c>
      <c r="G242" s="3">
        <v>103079.5</v>
      </c>
      <c r="H242" s="1">
        <v>0</v>
      </c>
      <c r="I242" s="1">
        <v>87</v>
      </c>
      <c r="J242">
        <v>43.5</v>
      </c>
      <c r="K242" s="1">
        <v>0</v>
      </c>
      <c r="L242">
        <v>5</v>
      </c>
      <c r="M242">
        <v>180</v>
      </c>
    </row>
    <row r="243" spans="1:13" ht="12.75">
      <c r="A243" s="1" t="s">
        <v>412</v>
      </c>
      <c r="B243" s="1">
        <v>0</v>
      </c>
      <c r="C243" s="1">
        <v>106809</v>
      </c>
      <c r="D243" s="1">
        <v>106824</v>
      </c>
      <c r="E243" s="1">
        <v>191.17969990116507</v>
      </c>
      <c r="F243" s="1">
        <v>145</v>
      </c>
      <c r="G243" s="3">
        <v>106809</v>
      </c>
      <c r="H243" s="1">
        <v>0</v>
      </c>
      <c r="I243" s="1">
        <v>30</v>
      </c>
      <c r="J243">
        <v>15</v>
      </c>
      <c r="K243" s="1">
        <v>0</v>
      </c>
      <c r="L243">
        <v>5</v>
      </c>
      <c r="M243">
        <v>191</v>
      </c>
    </row>
    <row r="244" spans="1:13" ht="12.75">
      <c r="A244" s="1" t="s">
        <v>119</v>
      </c>
      <c r="B244" s="1">
        <v>0</v>
      </c>
      <c r="C244" s="1">
        <v>108488.5</v>
      </c>
      <c r="D244" s="1">
        <v>108511</v>
      </c>
      <c r="E244" s="1">
        <v>199.26954985174757</v>
      </c>
      <c r="F244" s="1">
        <v>151</v>
      </c>
      <c r="G244" s="3">
        <v>108488.5</v>
      </c>
      <c r="H244" s="1">
        <v>0</v>
      </c>
      <c r="I244" s="1">
        <v>45</v>
      </c>
      <c r="J244">
        <v>22.5</v>
      </c>
      <c r="K244" s="1">
        <v>0</v>
      </c>
      <c r="L244">
        <v>5</v>
      </c>
      <c r="M244">
        <v>199</v>
      </c>
    </row>
    <row r="245" spans="1:13" ht="12.75">
      <c r="A245" s="1" t="s">
        <v>414</v>
      </c>
      <c r="B245" s="1">
        <v>0</v>
      </c>
      <c r="C245" s="1">
        <v>107756</v>
      </c>
      <c r="D245" s="1">
        <v>107778</v>
      </c>
      <c r="E245" s="1">
        <v>192.26355985504208</v>
      </c>
      <c r="F245" s="1">
        <v>147</v>
      </c>
      <c r="G245" s="3">
        <v>107756</v>
      </c>
      <c r="H245" s="1">
        <v>0</v>
      </c>
      <c r="I245" s="1">
        <v>44</v>
      </c>
      <c r="J245">
        <v>22</v>
      </c>
      <c r="K245" s="1">
        <v>0</v>
      </c>
      <c r="L245">
        <v>5</v>
      </c>
      <c r="M245">
        <v>192</v>
      </c>
    </row>
    <row r="246" spans="1:13" ht="12.75">
      <c r="A246" s="1" t="s">
        <v>397</v>
      </c>
      <c r="B246" s="1">
        <v>0</v>
      </c>
      <c r="C246" s="1">
        <v>104689.5</v>
      </c>
      <c r="D246" s="1">
        <v>104692</v>
      </c>
      <c r="E246" s="1">
        <v>183.0299499835275</v>
      </c>
      <c r="F246" s="1">
        <v>136</v>
      </c>
      <c r="G246" s="3">
        <v>104689.5</v>
      </c>
      <c r="H246" s="1">
        <v>0</v>
      </c>
      <c r="I246" s="1">
        <v>5</v>
      </c>
      <c r="J246">
        <v>2.5</v>
      </c>
      <c r="K246" s="1">
        <v>0</v>
      </c>
      <c r="L246">
        <v>11</v>
      </c>
      <c r="M246">
        <v>183</v>
      </c>
    </row>
    <row r="247" ht="12.75">
      <c r="E247" s="1">
        <v>0</v>
      </c>
    </row>
    <row r="248" spans="8:9" ht="12.75">
      <c r="H248" s="40" t="s">
        <v>169</v>
      </c>
      <c r="I248" s="43">
        <v>166945</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T346"/>
  <sheetViews>
    <sheetView workbookViewId="0" topLeftCell="A1">
      <pane ySplit="2" topLeftCell="BM3" activePane="bottomLeft" state="frozen"/>
      <selection pane="topLeft" activeCell="G1" sqref="G1"/>
      <selection pane="bottomLeft" activeCell="A1" sqref="A1:D1"/>
    </sheetView>
  </sheetViews>
  <sheetFormatPr defaultColWidth="9.140625" defaultRowHeight="12.75"/>
  <cols>
    <col min="1" max="1" width="22.28125" style="0" customWidth="1"/>
    <col min="2" max="3" width="10.8515625" style="72" customWidth="1"/>
    <col min="4" max="7" width="10.421875" style="75" customWidth="1"/>
    <col min="8" max="8" width="15.8515625" style="0" customWidth="1"/>
    <col min="9" max="9" width="12.140625" style="0" customWidth="1"/>
    <col min="10" max="10" width="10.7109375" style="0" customWidth="1"/>
    <col min="11" max="11" width="12.8515625" style="0" customWidth="1"/>
    <col min="12" max="12" width="13.140625" style="0" customWidth="1"/>
    <col min="13" max="14" width="8.8515625" style="0" customWidth="1"/>
    <col min="15" max="15" width="11.421875" style="0" customWidth="1"/>
    <col min="16" max="16384" width="8.8515625" style="0" customWidth="1"/>
  </cols>
  <sheetData>
    <row r="1" spans="1:8" ht="28.5" customHeight="1">
      <c r="A1" s="81" t="s">
        <v>104</v>
      </c>
      <c r="B1" s="81"/>
      <c r="C1" s="81"/>
      <c r="D1" s="81"/>
      <c r="H1" t="s">
        <v>105</v>
      </c>
    </row>
    <row r="2" spans="1:43" ht="79.5" customHeight="1">
      <c r="A2" t="s">
        <v>98</v>
      </c>
      <c r="B2" s="70" t="s">
        <v>106</v>
      </c>
      <c r="C2" s="2" t="s">
        <v>107</v>
      </c>
      <c r="D2" s="70" t="s">
        <v>103</v>
      </c>
      <c r="E2" s="70"/>
      <c r="F2" s="70"/>
      <c r="G2" s="70"/>
      <c r="H2" s="16" t="s">
        <v>55</v>
      </c>
      <c r="I2" s="16" t="s">
        <v>227</v>
      </c>
      <c r="J2" s="16" t="s">
        <v>228</v>
      </c>
      <c r="K2" s="16" t="s">
        <v>229</v>
      </c>
      <c r="L2" s="16" t="s">
        <v>34</v>
      </c>
      <c r="M2" s="16" t="s">
        <v>35</v>
      </c>
      <c r="N2" s="16" t="s">
        <v>36</v>
      </c>
      <c r="O2" s="2" t="s">
        <v>108</v>
      </c>
      <c r="P2" t="s">
        <v>38</v>
      </c>
      <c r="Q2" t="s">
        <v>39</v>
      </c>
      <c r="R2" s="16" t="s">
        <v>57</v>
      </c>
      <c r="S2" t="s">
        <v>40</v>
      </c>
      <c r="T2" t="s">
        <v>41</v>
      </c>
      <c r="U2" t="s">
        <v>42</v>
      </c>
      <c r="V2" t="s">
        <v>43</v>
      </c>
      <c r="W2" t="s">
        <v>44</v>
      </c>
      <c r="X2" t="s">
        <v>45</v>
      </c>
      <c r="Y2" t="s">
        <v>42</v>
      </c>
      <c r="Z2" t="s">
        <v>46</v>
      </c>
      <c r="AA2" t="s">
        <v>47</v>
      </c>
      <c r="AB2" t="s">
        <v>48</v>
      </c>
      <c r="AC2" t="s">
        <v>49</v>
      </c>
      <c r="AD2" t="s">
        <v>39</v>
      </c>
      <c r="AE2" s="16" t="s">
        <v>56</v>
      </c>
      <c r="AF2" t="s">
        <v>40</v>
      </c>
      <c r="AG2" t="s">
        <v>41</v>
      </c>
      <c r="AH2" t="s">
        <v>42</v>
      </c>
      <c r="AI2" t="s">
        <v>43</v>
      </c>
      <c r="AJ2" t="s">
        <v>44</v>
      </c>
      <c r="AK2" t="s">
        <v>45</v>
      </c>
      <c r="AL2" t="s">
        <v>42</v>
      </c>
      <c r="AM2" t="s">
        <v>46</v>
      </c>
      <c r="AN2" t="s">
        <v>47</v>
      </c>
      <c r="AO2" t="s">
        <v>48</v>
      </c>
      <c r="AP2" t="s">
        <v>49</v>
      </c>
      <c r="AQ2" t="s">
        <v>39</v>
      </c>
    </row>
    <row r="3" spans="2:43" ht="12.75">
      <c r="B3" s="71"/>
      <c r="C3" s="71"/>
      <c r="D3" s="70"/>
      <c r="E3" s="70"/>
      <c r="F3" s="70"/>
      <c r="G3" s="70"/>
      <c r="H3" t="s">
        <v>388</v>
      </c>
      <c r="I3">
        <v>12</v>
      </c>
      <c r="J3">
        <v>17</v>
      </c>
      <c r="K3">
        <v>1</v>
      </c>
      <c r="L3">
        <v>1</v>
      </c>
      <c r="M3">
        <v>0</v>
      </c>
      <c r="N3">
        <v>0</v>
      </c>
      <c r="O3">
        <v>1</v>
      </c>
      <c r="P3">
        <v>1</v>
      </c>
      <c r="Q3">
        <v>33</v>
      </c>
      <c r="R3" t="s">
        <v>388</v>
      </c>
      <c r="S3">
        <v>0</v>
      </c>
      <c r="T3">
        <v>0</v>
      </c>
      <c r="U3">
        <v>0</v>
      </c>
      <c r="V3">
        <v>6</v>
      </c>
      <c r="W3">
        <v>5</v>
      </c>
      <c r="X3">
        <v>21</v>
      </c>
      <c r="Y3">
        <v>32</v>
      </c>
      <c r="Z3">
        <v>0</v>
      </c>
      <c r="AA3">
        <v>28</v>
      </c>
      <c r="AB3">
        <v>5</v>
      </c>
      <c r="AC3">
        <v>517</v>
      </c>
      <c r="AD3">
        <v>582</v>
      </c>
      <c r="AE3" t="s">
        <v>388</v>
      </c>
      <c r="AF3">
        <v>0</v>
      </c>
      <c r="AG3">
        <v>0</v>
      </c>
      <c r="AH3">
        <v>0</v>
      </c>
      <c r="AI3">
        <v>0</v>
      </c>
      <c r="AJ3">
        <v>0</v>
      </c>
      <c r="AK3">
        <v>1</v>
      </c>
      <c r="AL3">
        <v>1</v>
      </c>
      <c r="AM3">
        <v>0</v>
      </c>
      <c r="AN3">
        <v>1</v>
      </c>
      <c r="AO3">
        <v>1</v>
      </c>
      <c r="AP3">
        <v>11</v>
      </c>
      <c r="AQ3">
        <v>14</v>
      </c>
    </row>
    <row r="4" spans="4:43" ht="12.75">
      <c r="D4" s="72"/>
      <c r="E4" s="72"/>
      <c r="F4" s="72"/>
      <c r="G4" s="72"/>
      <c r="H4" t="s">
        <v>546</v>
      </c>
      <c r="I4">
        <v>1</v>
      </c>
      <c r="J4">
        <v>9</v>
      </c>
      <c r="K4">
        <v>4</v>
      </c>
      <c r="L4">
        <v>2</v>
      </c>
      <c r="M4">
        <v>17</v>
      </c>
      <c r="N4">
        <v>0</v>
      </c>
      <c r="O4">
        <v>4</v>
      </c>
      <c r="P4">
        <v>0</v>
      </c>
      <c r="Q4">
        <v>37</v>
      </c>
      <c r="R4" t="s">
        <v>546</v>
      </c>
      <c r="S4">
        <v>0</v>
      </c>
      <c r="T4">
        <v>0</v>
      </c>
      <c r="U4">
        <v>0</v>
      </c>
      <c r="V4">
        <v>4</v>
      </c>
      <c r="W4">
        <v>9</v>
      </c>
      <c r="X4">
        <v>24</v>
      </c>
      <c r="Y4">
        <v>37</v>
      </c>
      <c r="Z4">
        <v>0</v>
      </c>
      <c r="AA4">
        <v>34</v>
      </c>
      <c r="AB4">
        <v>24</v>
      </c>
      <c r="AC4">
        <v>367</v>
      </c>
      <c r="AD4">
        <v>462</v>
      </c>
      <c r="AE4" t="s">
        <v>546</v>
      </c>
      <c r="AF4">
        <v>0</v>
      </c>
      <c r="AG4">
        <v>0</v>
      </c>
      <c r="AH4">
        <v>0</v>
      </c>
      <c r="AI4">
        <v>0</v>
      </c>
      <c r="AJ4">
        <v>0</v>
      </c>
      <c r="AK4">
        <v>0</v>
      </c>
      <c r="AL4">
        <v>0</v>
      </c>
      <c r="AM4">
        <v>0</v>
      </c>
      <c r="AN4">
        <v>1</v>
      </c>
      <c r="AO4">
        <v>0</v>
      </c>
      <c r="AP4">
        <v>16</v>
      </c>
      <c r="AQ4">
        <v>17</v>
      </c>
    </row>
    <row r="5" spans="1:43" ht="12.75">
      <c r="A5" t="s">
        <v>148</v>
      </c>
      <c r="B5" s="73">
        <v>150516</v>
      </c>
      <c r="C5" s="73">
        <v>16429</v>
      </c>
      <c r="D5" s="73">
        <v>166945</v>
      </c>
      <c r="E5" s="73"/>
      <c r="F5" s="73"/>
      <c r="G5" s="73"/>
      <c r="H5" t="s">
        <v>251</v>
      </c>
      <c r="I5">
        <v>12</v>
      </c>
      <c r="J5">
        <v>11</v>
      </c>
      <c r="K5">
        <v>2</v>
      </c>
      <c r="L5">
        <v>1</v>
      </c>
      <c r="M5">
        <v>10</v>
      </c>
      <c r="N5">
        <v>0</v>
      </c>
      <c r="O5">
        <v>12</v>
      </c>
      <c r="P5">
        <v>2</v>
      </c>
      <c r="Q5">
        <v>50</v>
      </c>
      <c r="R5" t="s">
        <v>251</v>
      </c>
      <c r="S5">
        <v>1</v>
      </c>
      <c r="T5">
        <v>1</v>
      </c>
      <c r="U5">
        <v>2</v>
      </c>
      <c r="V5">
        <v>4</v>
      </c>
      <c r="W5">
        <v>9</v>
      </c>
      <c r="X5">
        <v>35</v>
      </c>
      <c r="Y5">
        <v>48</v>
      </c>
      <c r="Z5">
        <v>2</v>
      </c>
      <c r="AA5">
        <v>28</v>
      </c>
      <c r="AB5">
        <v>29</v>
      </c>
      <c r="AC5">
        <v>439</v>
      </c>
      <c r="AD5">
        <v>548</v>
      </c>
      <c r="AE5" t="s">
        <v>251</v>
      </c>
      <c r="AF5">
        <v>0</v>
      </c>
      <c r="AG5">
        <v>0</v>
      </c>
      <c r="AH5">
        <v>0</v>
      </c>
      <c r="AI5">
        <v>0</v>
      </c>
      <c r="AJ5">
        <v>1</v>
      </c>
      <c r="AK5">
        <v>1</v>
      </c>
      <c r="AL5">
        <v>2</v>
      </c>
      <c r="AM5">
        <v>0</v>
      </c>
      <c r="AN5">
        <v>1</v>
      </c>
      <c r="AO5">
        <v>0</v>
      </c>
      <c r="AP5">
        <v>8</v>
      </c>
      <c r="AQ5">
        <v>11</v>
      </c>
    </row>
    <row r="6" spans="2:43" ht="12.75">
      <c r="B6" s="73"/>
      <c r="C6" s="73"/>
      <c r="D6" s="73"/>
      <c r="E6" s="73"/>
      <c r="F6" s="73"/>
      <c r="G6" s="73"/>
      <c r="H6" t="s">
        <v>213</v>
      </c>
      <c r="I6">
        <v>3</v>
      </c>
      <c r="J6">
        <v>9</v>
      </c>
      <c r="K6">
        <v>2</v>
      </c>
      <c r="L6">
        <v>0</v>
      </c>
      <c r="M6">
        <v>4</v>
      </c>
      <c r="N6">
        <v>5</v>
      </c>
      <c r="O6">
        <v>0</v>
      </c>
      <c r="P6">
        <v>1</v>
      </c>
      <c r="Q6">
        <v>24</v>
      </c>
      <c r="R6" t="s">
        <v>213</v>
      </c>
      <c r="S6">
        <v>1</v>
      </c>
      <c r="T6">
        <v>0</v>
      </c>
      <c r="U6">
        <v>1</v>
      </c>
      <c r="V6">
        <v>3</v>
      </c>
      <c r="W6">
        <v>9</v>
      </c>
      <c r="X6">
        <v>11</v>
      </c>
      <c r="Y6">
        <v>23</v>
      </c>
      <c r="Z6">
        <v>3</v>
      </c>
      <c r="AA6">
        <v>15</v>
      </c>
      <c r="AB6">
        <v>7</v>
      </c>
      <c r="AC6">
        <v>32</v>
      </c>
      <c r="AD6">
        <v>81</v>
      </c>
      <c r="AE6" t="s">
        <v>213</v>
      </c>
      <c r="AF6">
        <v>0</v>
      </c>
      <c r="AG6">
        <v>0</v>
      </c>
      <c r="AH6">
        <v>0</v>
      </c>
      <c r="AI6">
        <v>0</v>
      </c>
      <c r="AJ6">
        <v>0</v>
      </c>
      <c r="AK6">
        <v>1</v>
      </c>
      <c r="AL6">
        <v>1</v>
      </c>
      <c r="AM6">
        <v>0</v>
      </c>
      <c r="AN6">
        <v>1</v>
      </c>
      <c r="AO6">
        <v>0</v>
      </c>
      <c r="AP6">
        <v>3</v>
      </c>
      <c r="AQ6">
        <v>5</v>
      </c>
    </row>
    <row r="7" spans="2:43" ht="12.75">
      <c r="B7" s="73"/>
      <c r="C7" s="73"/>
      <c r="D7" s="73"/>
      <c r="E7" s="73"/>
      <c r="F7" s="73"/>
      <c r="G7" s="73"/>
      <c r="H7" t="s">
        <v>390</v>
      </c>
      <c r="I7">
        <v>1</v>
      </c>
      <c r="J7">
        <v>0</v>
      </c>
      <c r="K7">
        <v>0</v>
      </c>
      <c r="L7">
        <v>0</v>
      </c>
      <c r="M7">
        <v>0</v>
      </c>
      <c r="N7">
        <v>1</v>
      </c>
      <c r="O7">
        <v>3</v>
      </c>
      <c r="P7">
        <v>0</v>
      </c>
      <c r="Q7">
        <v>5</v>
      </c>
      <c r="R7" t="s">
        <v>390</v>
      </c>
      <c r="S7">
        <v>0</v>
      </c>
      <c r="T7">
        <v>0</v>
      </c>
      <c r="U7">
        <v>0</v>
      </c>
      <c r="V7">
        <v>0</v>
      </c>
      <c r="W7">
        <v>0</v>
      </c>
      <c r="X7">
        <v>5</v>
      </c>
      <c r="Y7">
        <v>5</v>
      </c>
      <c r="Z7">
        <v>0</v>
      </c>
      <c r="AA7">
        <v>3</v>
      </c>
      <c r="AB7">
        <v>0</v>
      </c>
      <c r="AC7">
        <v>146</v>
      </c>
      <c r="AD7">
        <v>154</v>
      </c>
      <c r="AE7" t="s">
        <v>390</v>
      </c>
      <c r="AF7">
        <v>0</v>
      </c>
      <c r="AG7">
        <v>0</v>
      </c>
      <c r="AH7">
        <v>0</v>
      </c>
      <c r="AI7">
        <v>0</v>
      </c>
      <c r="AJ7">
        <v>0</v>
      </c>
      <c r="AK7">
        <v>0</v>
      </c>
      <c r="AL7">
        <v>0</v>
      </c>
      <c r="AM7">
        <v>0</v>
      </c>
      <c r="AN7">
        <v>0</v>
      </c>
      <c r="AO7">
        <v>0</v>
      </c>
      <c r="AP7">
        <v>6</v>
      </c>
      <c r="AQ7">
        <v>6</v>
      </c>
    </row>
    <row r="8" spans="1:43" ht="12.75">
      <c r="A8" t="s">
        <v>255</v>
      </c>
      <c r="B8" s="74">
        <v>9828</v>
      </c>
      <c r="C8" s="74">
        <v>491</v>
      </c>
      <c r="D8" s="74">
        <v>10319</v>
      </c>
      <c r="E8" s="74"/>
      <c r="F8" s="74"/>
      <c r="G8" s="74"/>
      <c r="H8" t="s">
        <v>365</v>
      </c>
      <c r="I8">
        <v>11</v>
      </c>
      <c r="J8">
        <v>20</v>
      </c>
      <c r="K8">
        <v>4</v>
      </c>
      <c r="L8">
        <v>0</v>
      </c>
      <c r="M8">
        <v>9</v>
      </c>
      <c r="N8">
        <v>5</v>
      </c>
      <c r="O8">
        <v>1</v>
      </c>
      <c r="P8">
        <v>26</v>
      </c>
      <c r="Q8">
        <v>76</v>
      </c>
      <c r="R8" t="s">
        <v>365</v>
      </c>
      <c r="S8">
        <v>0</v>
      </c>
      <c r="T8">
        <v>0</v>
      </c>
      <c r="U8">
        <v>0</v>
      </c>
      <c r="V8">
        <v>3</v>
      </c>
      <c r="W8">
        <v>18</v>
      </c>
      <c r="X8">
        <v>29</v>
      </c>
      <c r="Y8">
        <v>50</v>
      </c>
      <c r="Z8">
        <v>21</v>
      </c>
      <c r="AA8">
        <v>55</v>
      </c>
      <c r="AB8">
        <v>69</v>
      </c>
      <c r="AC8">
        <v>1178</v>
      </c>
      <c r="AD8">
        <v>1373</v>
      </c>
      <c r="AE8" t="s">
        <v>365</v>
      </c>
      <c r="AF8">
        <v>0</v>
      </c>
      <c r="AG8">
        <v>0</v>
      </c>
      <c r="AH8">
        <v>0</v>
      </c>
      <c r="AI8">
        <v>0</v>
      </c>
      <c r="AJ8">
        <v>2</v>
      </c>
      <c r="AK8">
        <v>24</v>
      </c>
      <c r="AL8">
        <v>26</v>
      </c>
      <c r="AM8">
        <v>0</v>
      </c>
      <c r="AN8">
        <v>6</v>
      </c>
      <c r="AO8">
        <v>1</v>
      </c>
      <c r="AP8">
        <v>6</v>
      </c>
      <c r="AQ8">
        <v>39</v>
      </c>
    </row>
    <row r="9" spans="1:43" ht="12.75">
      <c r="A9" t="s">
        <v>124</v>
      </c>
      <c r="B9" s="74">
        <v>17094</v>
      </c>
      <c r="C9" s="74">
        <v>1591</v>
      </c>
      <c r="D9" s="74">
        <v>18685</v>
      </c>
      <c r="E9" s="74"/>
      <c r="F9" s="74"/>
      <c r="G9" s="74"/>
      <c r="H9" t="s">
        <v>199</v>
      </c>
      <c r="I9">
        <v>0</v>
      </c>
      <c r="J9">
        <v>0</v>
      </c>
      <c r="K9">
        <v>4</v>
      </c>
      <c r="L9">
        <v>0</v>
      </c>
      <c r="M9">
        <v>11</v>
      </c>
      <c r="N9">
        <v>0</v>
      </c>
      <c r="O9">
        <v>0</v>
      </c>
      <c r="P9">
        <v>3</v>
      </c>
      <c r="Q9">
        <v>18</v>
      </c>
      <c r="R9" t="s">
        <v>199</v>
      </c>
      <c r="S9">
        <v>0</v>
      </c>
      <c r="T9">
        <v>0</v>
      </c>
      <c r="U9">
        <v>0</v>
      </c>
      <c r="V9">
        <v>2</v>
      </c>
      <c r="W9">
        <v>3</v>
      </c>
      <c r="X9">
        <v>10</v>
      </c>
      <c r="Y9">
        <v>15</v>
      </c>
      <c r="Z9">
        <v>0</v>
      </c>
      <c r="AA9">
        <v>11</v>
      </c>
      <c r="AB9">
        <v>6</v>
      </c>
      <c r="AC9">
        <v>242</v>
      </c>
      <c r="AD9">
        <v>274</v>
      </c>
      <c r="AE9" t="s">
        <v>199</v>
      </c>
      <c r="AF9">
        <v>0</v>
      </c>
      <c r="AG9">
        <v>0</v>
      </c>
      <c r="AH9">
        <v>0</v>
      </c>
      <c r="AI9">
        <v>0</v>
      </c>
      <c r="AJ9">
        <v>2</v>
      </c>
      <c r="AK9">
        <v>1</v>
      </c>
      <c r="AL9">
        <v>3</v>
      </c>
      <c r="AM9">
        <v>0</v>
      </c>
      <c r="AN9">
        <v>0</v>
      </c>
      <c r="AO9">
        <v>0</v>
      </c>
      <c r="AP9">
        <v>0</v>
      </c>
      <c r="AQ9">
        <v>3</v>
      </c>
    </row>
    <row r="10" spans="1:43" ht="12.75">
      <c r="A10" t="s">
        <v>534</v>
      </c>
      <c r="B10" s="74">
        <v>19259</v>
      </c>
      <c r="C10" s="74">
        <v>1104</v>
      </c>
      <c r="D10" s="74">
        <v>20363</v>
      </c>
      <c r="E10" s="74"/>
      <c r="F10" s="74"/>
      <c r="G10" s="74"/>
      <c r="H10" t="s">
        <v>173</v>
      </c>
      <c r="I10">
        <v>0</v>
      </c>
      <c r="J10">
        <v>2</v>
      </c>
      <c r="K10">
        <v>5</v>
      </c>
      <c r="L10">
        <v>0</v>
      </c>
      <c r="M10">
        <v>11</v>
      </c>
      <c r="N10">
        <v>0</v>
      </c>
      <c r="O10">
        <v>0</v>
      </c>
      <c r="P10">
        <v>4</v>
      </c>
      <c r="Q10">
        <v>22</v>
      </c>
      <c r="R10" t="s">
        <v>173</v>
      </c>
      <c r="S10">
        <v>0</v>
      </c>
      <c r="T10">
        <v>0</v>
      </c>
      <c r="U10">
        <v>0</v>
      </c>
      <c r="V10">
        <v>4</v>
      </c>
      <c r="W10">
        <v>2</v>
      </c>
      <c r="X10">
        <v>12</v>
      </c>
      <c r="Y10">
        <v>18</v>
      </c>
      <c r="Z10">
        <v>0</v>
      </c>
      <c r="AA10">
        <v>18</v>
      </c>
      <c r="AB10">
        <v>7</v>
      </c>
      <c r="AC10">
        <v>266</v>
      </c>
      <c r="AD10">
        <v>309</v>
      </c>
      <c r="AE10" t="s">
        <v>173</v>
      </c>
      <c r="AF10">
        <v>0</v>
      </c>
      <c r="AG10">
        <v>0</v>
      </c>
      <c r="AH10">
        <v>0</v>
      </c>
      <c r="AI10">
        <v>0</v>
      </c>
      <c r="AJ10">
        <v>3</v>
      </c>
      <c r="AK10">
        <v>1</v>
      </c>
      <c r="AL10">
        <v>4</v>
      </c>
      <c r="AM10">
        <v>0</v>
      </c>
      <c r="AN10">
        <v>0</v>
      </c>
      <c r="AO10">
        <v>0</v>
      </c>
      <c r="AP10">
        <v>0</v>
      </c>
      <c r="AQ10">
        <v>4</v>
      </c>
    </row>
    <row r="11" spans="1:43" ht="12.75">
      <c r="A11" t="s">
        <v>74</v>
      </c>
      <c r="B11" s="74">
        <v>6386</v>
      </c>
      <c r="C11" s="74">
        <v>763</v>
      </c>
      <c r="D11" s="74">
        <v>7149</v>
      </c>
      <c r="E11" s="74"/>
      <c r="F11" s="74"/>
      <c r="G11" s="74"/>
      <c r="H11" t="s">
        <v>485</v>
      </c>
      <c r="I11">
        <v>32</v>
      </c>
      <c r="J11">
        <v>55</v>
      </c>
      <c r="K11">
        <v>5</v>
      </c>
      <c r="L11">
        <v>30</v>
      </c>
      <c r="M11">
        <v>12</v>
      </c>
      <c r="N11">
        <v>0</v>
      </c>
      <c r="O11">
        <v>10</v>
      </c>
      <c r="P11">
        <v>42</v>
      </c>
      <c r="Q11">
        <v>186</v>
      </c>
      <c r="R11" t="s">
        <v>485</v>
      </c>
      <c r="S11">
        <v>1</v>
      </c>
      <c r="T11">
        <v>3</v>
      </c>
      <c r="U11">
        <v>4</v>
      </c>
      <c r="V11">
        <v>10</v>
      </c>
      <c r="W11">
        <v>38</v>
      </c>
      <c r="X11">
        <v>96</v>
      </c>
      <c r="Y11">
        <v>144</v>
      </c>
      <c r="Z11">
        <v>8</v>
      </c>
      <c r="AA11">
        <v>116</v>
      </c>
      <c r="AB11">
        <v>55</v>
      </c>
      <c r="AC11">
        <v>1244</v>
      </c>
      <c r="AD11">
        <v>1571</v>
      </c>
      <c r="AE11" t="s">
        <v>485</v>
      </c>
      <c r="AF11">
        <v>0</v>
      </c>
      <c r="AG11">
        <v>0</v>
      </c>
      <c r="AH11">
        <v>0</v>
      </c>
      <c r="AI11">
        <v>0</v>
      </c>
      <c r="AJ11">
        <v>10</v>
      </c>
      <c r="AK11">
        <v>32</v>
      </c>
      <c r="AL11">
        <v>42</v>
      </c>
      <c r="AM11">
        <v>1</v>
      </c>
      <c r="AN11">
        <v>12</v>
      </c>
      <c r="AO11">
        <v>12</v>
      </c>
      <c r="AP11">
        <v>21</v>
      </c>
      <c r="AQ11">
        <v>88</v>
      </c>
    </row>
    <row r="12" spans="1:43" ht="12.75">
      <c r="A12" t="s">
        <v>75</v>
      </c>
      <c r="B12" s="74">
        <v>17668</v>
      </c>
      <c r="C12" s="74">
        <v>3962</v>
      </c>
      <c r="D12" s="74">
        <v>21630</v>
      </c>
      <c r="E12" s="74"/>
      <c r="F12" s="74"/>
      <c r="G12" s="74"/>
      <c r="H12" t="s">
        <v>579</v>
      </c>
      <c r="I12">
        <v>9</v>
      </c>
      <c r="J12">
        <v>12</v>
      </c>
      <c r="K12">
        <v>5</v>
      </c>
      <c r="L12">
        <v>0</v>
      </c>
      <c r="M12">
        <v>1</v>
      </c>
      <c r="N12">
        <v>0</v>
      </c>
      <c r="O12">
        <v>7</v>
      </c>
      <c r="P12">
        <v>1</v>
      </c>
      <c r="Q12">
        <v>35</v>
      </c>
      <c r="R12" t="s">
        <v>579</v>
      </c>
      <c r="S12">
        <v>0</v>
      </c>
      <c r="T12">
        <v>0</v>
      </c>
      <c r="U12">
        <v>0</v>
      </c>
      <c r="V12">
        <v>3</v>
      </c>
      <c r="W12">
        <v>6</v>
      </c>
      <c r="X12">
        <v>25</v>
      </c>
      <c r="Y12">
        <v>34</v>
      </c>
      <c r="Z12">
        <v>1</v>
      </c>
      <c r="AA12">
        <v>25</v>
      </c>
      <c r="AB12">
        <v>10</v>
      </c>
      <c r="AC12">
        <v>343</v>
      </c>
      <c r="AD12">
        <v>413</v>
      </c>
      <c r="AE12" t="s">
        <v>579</v>
      </c>
      <c r="AF12">
        <v>0</v>
      </c>
      <c r="AG12">
        <v>0</v>
      </c>
      <c r="AH12">
        <v>0</v>
      </c>
      <c r="AI12">
        <v>0</v>
      </c>
      <c r="AJ12">
        <v>0</v>
      </c>
      <c r="AK12">
        <v>1</v>
      </c>
      <c r="AL12">
        <v>1</v>
      </c>
      <c r="AM12">
        <v>0</v>
      </c>
      <c r="AN12">
        <v>1</v>
      </c>
      <c r="AO12">
        <v>0</v>
      </c>
      <c r="AP12">
        <v>11</v>
      </c>
      <c r="AQ12">
        <v>13</v>
      </c>
    </row>
    <row r="13" spans="1:30" ht="12.75">
      <c r="A13" t="s">
        <v>76</v>
      </c>
      <c r="B13" s="74">
        <v>11174</v>
      </c>
      <c r="C13" s="74">
        <v>504</v>
      </c>
      <c r="D13" s="74">
        <v>11678</v>
      </c>
      <c r="E13" s="74"/>
      <c r="F13" s="74"/>
      <c r="G13" s="74"/>
      <c r="H13" t="s">
        <v>200</v>
      </c>
      <c r="I13">
        <v>1</v>
      </c>
      <c r="J13">
        <v>1</v>
      </c>
      <c r="K13">
        <v>3</v>
      </c>
      <c r="L13">
        <v>0</v>
      </c>
      <c r="M13">
        <v>12</v>
      </c>
      <c r="N13">
        <v>0</v>
      </c>
      <c r="O13">
        <v>1</v>
      </c>
      <c r="P13">
        <v>0</v>
      </c>
      <c r="Q13">
        <v>18</v>
      </c>
      <c r="R13" t="s">
        <v>200</v>
      </c>
      <c r="S13">
        <v>0</v>
      </c>
      <c r="T13">
        <v>0</v>
      </c>
      <c r="U13">
        <v>0</v>
      </c>
      <c r="V13">
        <v>4</v>
      </c>
      <c r="W13">
        <v>4</v>
      </c>
      <c r="X13">
        <v>10</v>
      </c>
      <c r="Y13">
        <v>18</v>
      </c>
      <c r="Z13">
        <v>0</v>
      </c>
      <c r="AA13">
        <v>10</v>
      </c>
      <c r="AB13">
        <v>8</v>
      </c>
      <c r="AC13">
        <v>236</v>
      </c>
      <c r="AD13">
        <v>272</v>
      </c>
    </row>
    <row r="14" spans="1:43" ht="12.75">
      <c r="A14" t="s">
        <v>77</v>
      </c>
      <c r="B14" s="74">
        <v>4809</v>
      </c>
      <c r="C14" s="74">
        <v>795</v>
      </c>
      <c r="D14" s="74">
        <v>5604</v>
      </c>
      <c r="E14" s="74"/>
      <c r="F14" s="74"/>
      <c r="G14" s="74"/>
      <c r="H14" t="s">
        <v>423</v>
      </c>
      <c r="I14">
        <v>63</v>
      </c>
      <c r="J14">
        <v>60</v>
      </c>
      <c r="K14">
        <v>38</v>
      </c>
      <c r="L14">
        <v>47</v>
      </c>
      <c r="M14">
        <v>74</v>
      </c>
      <c r="N14">
        <v>176</v>
      </c>
      <c r="O14">
        <v>107</v>
      </c>
      <c r="P14">
        <v>56</v>
      </c>
      <c r="Q14">
        <v>621</v>
      </c>
      <c r="R14" t="s">
        <v>423</v>
      </c>
      <c r="S14">
        <v>37</v>
      </c>
      <c r="T14">
        <v>0</v>
      </c>
      <c r="U14">
        <v>37</v>
      </c>
      <c r="V14">
        <v>59</v>
      </c>
      <c r="W14">
        <v>145</v>
      </c>
      <c r="X14">
        <v>361</v>
      </c>
      <c r="Y14">
        <v>565</v>
      </c>
      <c r="Z14">
        <v>13</v>
      </c>
      <c r="AA14">
        <v>229</v>
      </c>
      <c r="AB14">
        <v>152</v>
      </c>
      <c r="AC14">
        <v>1083</v>
      </c>
      <c r="AD14">
        <v>2079</v>
      </c>
      <c r="AE14" t="s">
        <v>423</v>
      </c>
      <c r="AF14">
        <v>0</v>
      </c>
      <c r="AG14">
        <v>0</v>
      </c>
      <c r="AH14">
        <v>0</v>
      </c>
      <c r="AI14">
        <v>5</v>
      </c>
      <c r="AJ14">
        <v>14</v>
      </c>
      <c r="AK14">
        <v>37</v>
      </c>
      <c r="AL14">
        <v>56</v>
      </c>
      <c r="AM14">
        <v>7</v>
      </c>
      <c r="AN14">
        <v>19</v>
      </c>
      <c r="AO14">
        <v>2</v>
      </c>
      <c r="AP14">
        <v>87</v>
      </c>
      <c r="AQ14">
        <v>171</v>
      </c>
    </row>
    <row r="15" spans="1:43" ht="12.75">
      <c r="A15" t="s">
        <v>487</v>
      </c>
      <c r="B15" s="74">
        <v>33739</v>
      </c>
      <c r="C15" s="74">
        <v>5887</v>
      </c>
      <c r="D15" s="74">
        <v>39626</v>
      </c>
      <c r="E15" s="74"/>
      <c r="F15" s="74"/>
      <c r="G15" s="74"/>
      <c r="H15" t="s">
        <v>446</v>
      </c>
      <c r="I15">
        <v>5</v>
      </c>
      <c r="J15">
        <v>8</v>
      </c>
      <c r="K15">
        <v>0</v>
      </c>
      <c r="L15">
        <v>0</v>
      </c>
      <c r="M15">
        <v>7</v>
      </c>
      <c r="N15">
        <v>22</v>
      </c>
      <c r="O15">
        <v>22</v>
      </c>
      <c r="P15">
        <v>3</v>
      </c>
      <c r="Q15">
        <v>67</v>
      </c>
      <c r="R15" t="s">
        <v>446</v>
      </c>
      <c r="S15">
        <v>2</v>
      </c>
      <c r="T15">
        <v>0</v>
      </c>
      <c r="U15">
        <v>2</v>
      </c>
      <c r="V15">
        <v>11</v>
      </c>
      <c r="W15">
        <v>15</v>
      </c>
      <c r="X15">
        <v>38</v>
      </c>
      <c r="Y15">
        <v>64</v>
      </c>
      <c r="Z15">
        <v>3</v>
      </c>
      <c r="AA15">
        <v>48</v>
      </c>
      <c r="AB15">
        <v>33</v>
      </c>
      <c r="AC15">
        <v>493</v>
      </c>
      <c r="AD15">
        <v>643</v>
      </c>
      <c r="AE15" t="s">
        <v>446</v>
      </c>
      <c r="AF15">
        <v>0</v>
      </c>
      <c r="AG15">
        <v>0</v>
      </c>
      <c r="AH15">
        <v>0</v>
      </c>
      <c r="AI15">
        <v>0</v>
      </c>
      <c r="AJ15">
        <v>1</v>
      </c>
      <c r="AK15">
        <v>2</v>
      </c>
      <c r="AL15">
        <v>3</v>
      </c>
      <c r="AM15">
        <v>0</v>
      </c>
      <c r="AN15">
        <v>0</v>
      </c>
      <c r="AO15">
        <v>0</v>
      </c>
      <c r="AP15">
        <v>10</v>
      </c>
      <c r="AQ15">
        <v>13</v>
      </c>
    </row>
    <row r="16" spans="1:43" ht="12.75">
      <c r="A16" t="s">
        <v>531</v>
      </c>
      <c r="B16" s="74">
        <v>10137</v>
      </c>
      <c r="C16" s="74">
        <v>174</v>
      </c>
      <c r="D16" s="74">
        <v>10311</v>
      </c>
      <c r="E16" s="74"/>
      <c r="F16" s="74"/>
      <c r="G16" s="74"/>
      <c r="H16" t="s">
        <v>596</v>
      </c>
      <c r="I16">
        <v>11</v>
      </c>
      <c r="J16">
        <v>11</v>
      </c>
      <c r="K16">
        <v>5</v>
      </c>
      <c r="L16">
        <v>0</v>
      </c>
      <c r="M16">
        <v>5</v>
      </c>
      <c r="N16">
        <v>0</v>
      </c>
      <c r="O16">
        <v>6</v>
      </c>
      <c r="P16">
        <v>0</v>
      </c>
      <c r="Q16">
        <v>38</v>
      </c>
      <c r="R16" t="s">
        <v>596</v>
      </c>
      <c r="S16">
        <v>0</v>
      </c>
      <c r="T16">
        <v>0</v>
      </c>
      <c r="U16">
        <v>0</v>
      </c>
      <c r="V16">
        <v>2</v>
      </c>
      <c r="W16">
        <v>7</v>
      </c>
      <c r="X16">
        <v>29</v>
      </c>
      <c r="Y16">
        <v>38</v>
      </c>
      <c r="Z16">
        <v>2</v>
      </c>
      <c r="AA16">
        <v>27</v>
      </c>
      <c r="AB16">
        <v>14</v>
      </c>
      <c r="AC16">
        <v>327</v>
      </c>
      <c r="AD16">
        <v>408</v>
      </c>
      <c r="AE16" t="s">
        <v>596</v>
      </c>
      <c r="AF16">
        <v>0</v>
      </c>
      <c r="AG16">
        <v>0</v>
      </c>
      <c r="AH16">
        <v>0</v>
      </c>
      <c r="AI16">
        <v>0</v>
      </c>
      <c r="AJ16">
        <v>0</v>
      </c>
      <c r="AK16">
        <v>0</v>
      </c>
      <c r="AL16">
        <v>0</v>
      </c>
      <c r="AM16">
        <v>0</v>
      </c>
      <c r="AN16">
        <v>2</v>
      </c>
      <c r="AO16">
        <v>0</v>
      </c>
      <c r="AP16">
        <v>12</v>
      </c>
      <c r="AQ16">
        <v>14</v>
      </c>
    </row>
    <row r="17" spans="1:43" ht="12.75">
      <c r="A17" t="s">
        <v>427</v>
      </c>
      <c r="B17" s="74">
        <v>6969</v>
      </c>
      <c r="C17" s="74">
        <v>837</v>
      </c>
      <c r="D17" s="74">
        <v>7806</v>
      </c>
      <c r="E17" s="74"/>
      <c r="F17" s="74"/>
      <c r="G17" s="74"/>
      <c r="H17" t="s">
        <v>519</v>
      </c>
      <c r="I17">
        <v>5</v>
      </c>
      <c r="J17">
        <v>10</v>
      </c>
      <c r="K17">
        <v>6</v>
      </c>
      <c r="L17">
        <v>0</v>
      </c>
      <c r="M17">
        <v>15</v>
      </c>
      <c r="N17">
        <v>0</v>
      </c>
      <c r="O17">
        <v>1</v>
      </c>
      <c r="P17">
        <v>5</v>
      </c>
      <c r="Q17">
        <v>42</v>
      </c>
      <c r="R17" t="s">
        <v>519</v>
      </c>
      <c r="S17">
        <v>2</v>
      </c>
      <c r="T17">
        <v>0</v>
      </c>
      <c r="U17">
        <v>2</v>
      </c>
      <c r="V17">
        <v>5</v>
      </c>
      <c r="W17">
        <v>8</v>
      </c>
      <c r="X17">
        <v>24</v>
      </c>
      <c r="Y17">
        <v>37</v>
      </c>
      <c r="Z17">
        <v>2</v>
      </c>
      <c r="AA17">
        <v>27</v>
      </c>
      <c r="AB17">
        <v>18</v>
      </c>
      <c r="AC17">
        <v>311</v>
      </c>
      <c r="AD17">
        <v>397</v>
      </c>
      <c r="AE17" t="s">
        <v>519</v>
      </c>
      <c r="AF17">
        <v>0</v>
      </c>
      <c r="AG17">
        <v>0</v>
      </c>
      <c r="AH17">
        <v>0</v>
      </c>
      <c r="AI17">
        <v>0</v>
      </c>
      <c r="AJ17">
        <v>3</v>
      </c>
      <c r="AK17">
        <v>2</v>
      </c>
      <c r="AL17">
        <v>5</v>
      </c>
      <c r="AM17">
        <v>0</v>
      </c>
      <c r="AN17">
        <v>2</v>
      </c>
      <c r="AO17">
        <v>3</v>
      </c>
      <c r="AP17">
        <v>1</v>
      </c>
      <c r="AQ17">
        <v>11</v>
      </c>
    </row>
    <row r="18" spans="1:30" ht="12.75">
      <c r="A18" t="s">
        <v>420</v>
      </c>
      <c r="B18" s="74">
        <v>12422</v>
      </c>
      <c r="C18" s="74">
        <v>266</v>
      </c>
      <c r="D18" s="74">
        <v>12688</v>
      </c>
      <c r="E18" s="74"/>
      <c r="F18" s="74"/>
      <c r="G18" s="74"/>
      <c r="H18" t="s">
        <v>497</v>
      </c>
      <c r="I18">
        <v>1</v>
      </c>
      <c r="J18">
        <v>7</v>
      </c>
      <c r="K18">
        <v>4</v>
      </c>
      <c r="L18">
        <v>0</v>
      </c>
      <c r="M18">
        <v>6</v>
      </c>
      <c r="N18">
        <v>0</v>
      </c>
      <c r="O18">
        <v>0</v>
      </c>
      <c r="P18">
        <v>0</v>
      </c>
      <c r="Q18">
        <v>18</v>
      </c>
      <c r="R18" t="s">
        <v>497</v>
      </c>
      <c r="S18">
        <v>0</v>
      </c>
      <c r="T18">
        <v>0</v>
      </c>
      <c r="U18">
        <v>0</v>
      </c>
      <c r="V18">
        <v>3</v>
      </c>
      <c r="W18">
        <v>3</v>
      </c>
      <c r="X18">
        <v>12</v>
      </c>
      <c r="Y18">
        <v>18</v>
      </c>
      <c r="Z18">
        <v>0</v>
      </c>
      <c r="AA18">
        <v>14</v>
      </c>
      <c r="AB18">
        <v>6</v>
      </c>
      <c r="AC18">
        <v>183</v>
      </c>
      <c r="AD18">
        <v>221</v>
      </c>
    </row>
    <row r="19" spans="1:43" ht="12.75">
      <c r="A19" t="s">
        <v>436</v>
      </c>
      <c r="B19" s="74">
        <v>1031</v>
      </c>
      <c r="C19" s="74">
        <v>55</v>
      </c>
      <c r="D19" s="74">
        <v>1086</v>
      </c>
      <c r="E19" s="74"/>
      <c r="F19" s="74"/>
      <c r="G19" s="74"/>
      <c r="H19" t="s">
        <v>310</v>
      </c>
      <c r="I19">
        <v>22</v>
      </c>
      <c r="J19">
        <v>23</v>
      </c>
      <c r="K19">
        <v>20</v>
      </c>
      <c r="L19">
        <v>0</v>
      </c>
      <c r="M19">
        <v>8</v>
      </c>
      <c r="N19">
        <v>0</v>
      </c>
      <c r="O19">
        <v>0</v>
      </c>
      <c r="P19">
        <v>12</v>
      </c>
      <c r="Q19">
        <v>85</v>
      </c>
      <c r="R19" t="s">
        <v>310</v>
      </c>
      <c r="S19">
        <v>0</v>
      </c>
      <c r="T19">
        <v>1</v>
      </c>
      <c r="U19">
        <v>1</v>
      </c>
      <c r="V19">
        <v>4</v>
      </c>
      <c r="W19">
        <v>28</v>
      </c>
      <c r="X19">
        <v>41</v>
      </c>
      <c r="Y19">
        <v>73</v>
      </c>
      <c r="Z19">
        <v>3</v>
      </c>
      <c r="AA19">
        <v>50</v>
      </c>
      <c r="AB19">
        <v>14</v>
      </c>
      <c r="AC19">
        <v>671</v>
      </c>
      <c r="AD19">
        <v>812</v>
      </c>
      <c r="AE19" t="s">
        <v>310</v>
      </c>
      <c r="AF19">
        <v>0</v>
      </c>
      <c r="AG19">
        <v>0</v>
      </c>
      <c r="AH19">
        <v>0</v>
      </c>
      <c r="AI19">
        <v>4</v>
      </c>
      <c r="AJ19">
        <v>2</v>
      </c>
      <c r="AK19">
        <v>6</v>
      </c>
      <c r="AL19">
        <v>12</v>
      </c>
      <c r="AM19">
        <v>0</v>
      </c>
      <c r="AN19">
        <v>1</v>
      </c>
      <c r="AO19">
        <v>0</v>
      </c>
      <c r="AP19">
        <v>4</v>
      </c>
      <c r="AQ19">
        <v>17</v>
      </c>
    </row>
    <row r="20" spans="2:43" ht="12.75">
      <c r="B20" s="71"/>
      <c r="C20" s="71"/>
      <c r="D20" s="71"/>
      <c r="E20" s="71"/>
      <c r="F20" s="71"/>
      <c r="G20" s="71"/>
      <c r="H20" t="s">
        <v>475</v>
      </c>
      <c r="I20">
        <v>0</v>
      </c>
      <c r="J20">
        <v>3</v>
      </c>
      <c r="K20">
        <v>4</v>
      </c>
      <c r="L20">
        <v>0</v>
      </c>
      <c r="M20">
        <v>11</v>
      </c>
      <c r="N20">
        <v>0</v>
      </c>
      <c r="O20">
        <v>0</v>
      </c>
      <c r="P20">
        <v>2</v>
      </c>
      <c r="Q20">
        <v>20</v>
      </c>
      <c r="R20" t="s">
        <v>475</v>
      </c>
      <c r="S20">
        <v>1</v>
      </c>
      <c r="T20">
        <v>0</v>
      </c>
      <c r="U20">
        <v>1</v>
      </c>
      <c r="V20">
        <v>3</v>
      </c>
      <c r="W20">
        <v>3</v>
      </c>
      <c r="X20">
        <v>12</v>
      </c>
      <c r="Y20">
        <v>18</v>
      </c>
      <c r="Z20">
        <v>0</v>
      </c>
      <c r="AA20">
        <v>16</v>
      </c>
      <c r="AB20">
        <v>11</v>
      </c>
      <c r="AC20">
        <v>287</v>
      </c>
      <c r="AD20">
        <v>333</v>
      </c>
      <c r="AE20" t="s">
        <v>475</v>
      </c>
      <c r="AF20">
        <v>0</v>
      </c>
      <c r="AG20">
        <v>0</v>
      </c>
      <c r="AH20">
        <v>0</v>
      </c>
      <c r="AI20">
        <v>0</v>
      </c>
      <c r="AJ20">
        <v>1</v>
      </c>
      <c r="AK20">
        <v>1</v>
      </c>
      <c r="AL20">
        <v>2</v>
      </c>
      <c r="AM20">
        <v>0</v>
      </c>
      <c r="AN20">
        <v>0</v>
      </c>
      <c r="AO20">
        <v>0</v>
      </c>
      <c r="AP20">
        <v>0</v>
      </c>
      <c r="AQ20">
        <v>2</v>
      </c>
    </row>
    <row r="21" spans="2:30" ht="12.75">
      <c r="B21" s="71"/>
      <c r="C21" s="71"/>
      <c r="D21" s="71"/>
      <c r="E21" s="71"/>
      <c r="F21" s="71"/>
      <c r="G21" s="71"/>
      <c r="H21" t="s">
        <v>540</v>
      </c>
      <c r="I21">
        <v>6</v>
      </c>
      <c r="J21">
        <v>4</v>
      </c>
      <c r="K21">
        <v>0</v>
      </c>
      <c r="L21">
        <v>0</v>
      </c>
      <c r="M21">
        <v>0</v>
      </c>
      <c r="N21">
        <v>0</v>
      </c>
      <c r="O21">
        <v>8</v>
      </c>
      <c r="P21">
        <v>0</v>
      </c>
      <c r="Q21">
        <v>18</v>
      </c>
      <c r="R21" t="s">
        <v>540</v>
      </c>
      <c r="S21">
        <v>0</v>
      </c>
      <c r="T21">
        <v>1</v>
      </c>
      <c r="U21">
        <v>1</v>
      </c>
      <c r="V21">
        <v>0</v>
      </c>
      <c r="W21">
        <v>3</v>
      </c>
      <c r="X21">
        <v>15</v>
      </c>
      <c r="Y21">
        <v>18</v>
      </c>
      <c r="Z21">
        <v>3</v>
      </c>
      <c r="AA21">
        <v>30</v>
      </c>
      <c r="AB21">
        <v>9</v>
      </c>
      <c r="AC21">
        <v>316</v>
      </c>
      <c r="AD21">
        <v>377</v>
      </c>
    </row>
    <row r="22" spans="1:43" ht="12.75">
      <c r="A22" t="s">
        <v>418</v>
      </c>
      <c r="B22" s="74">
        <v>596</v>
      </c>
      <c r="C22" s="74">
        <v>7</v>
      </c>
      <c r="D22" s="74">
        <v>603</v>
      </c>
      <c r="E22" s="74"/>
      <c r="F22" s="74"/>
      <c r="G22" s="74"/>
      <c r="H22" t="s">
        <v>430</v>
      </c>
      <c r="I22">
        <v>9</v>
      </c>
      <c r="J22">
        <v>10</v>
      </c>
      <c r="K22">
        <v>0</v>
      </c>
      <c r="L22">
        <v>0</v>
      </c>
      <c r="M22">
        <v>6</v>
      </c>
      <c r="N22">
        <v>4</v>
      </c>
      <c r="O22">
        <v>7</v>
      </c>
      <c r="P22">
        <v>0</v>
      </c>
      <c r="Q22">
        <v>36</v>
      </c>
      <c r="R22" t="s">
        <v>430</v>
      </c>
      <c r="S22">
        <v>0</v>
      </c>
      <c r="T22">
        <v>0</v>
      </c>
      <c r="U22">
        <v>0</v>
      </c>
      <c r="V22">
        <v>4</v>
      </c>
      <c r="W22">
        <v>4</v>
      </c>
      <c r="X22">
        <v>28</v>
      </c>
      <c r="Y22">
        <v>36</v>
      </c>
      <c r="Z22">
        <v>3</v>
      </c>
      <c r="AA22">
        <v>39</v>
      </c>
      <c r="AB22">
        <v>16</v>
      </c>
      <c r="AC22">
        <v>492</v>
      </c>
      <c r="AD22">
        <v>586</v>
      </c>
      <c r="AE22" t="s">
        <v>430</v>
      </c>
      <c r="AF22">
        <v>0</v>
      </c>
      <c r="AG22">
        <v>0</v>
      </c>
      <c r="AH22">
        <v>0</v>
      </c>
      <c r="AI22">
        <v>0</v>
      </c>
      <c r="AJ22">
        <v>0</v>
      </c>
      <c r="AK22">
        <v>0</v>
      </c>
      <c r="AL22">
        <v>0</v>
      </c>
      <c r="AM22">
        <v>0</v>
      </c>
      <c r="AN22">
        <v>0</v>
      </c>
      <c r="AO22">
        <v>0</v>
      </c>
      <c r="AP22">
        <v>2</v>
      </c>
      <c r="AQ22">
        <v>2</v>
      </c>
    </row>
    <row r="23" spans="1:43" ht="12.75">
      <c r="A23" t="s">
        <v>421</v>
      </c>
      <c r="B23" s="74">
        <v>617</v>
      </c>
      <c r="C23" s="74">
        <v>7</v>
      </c>
      <c r="D23" s="74">
        <v>624</v>
      </c>
      <c r="E23" s="74"/>
      <c r="F23" s="74"/>
      <c r="G23" s="74"/>
      <c r="H23" t="s">
        <v>234</v>
      </c>
      <c r="I23">
        <v>5</v>
      </c>
      <c r="J23">
        <v>3</v>
      </c>
      <c r="K23">
        <v>4</v>
      </c>
      <c r="L23">
        <v>6</v>
      </c>
      <c r="M23">
        <v>18</v>
      </c>
      <c r="N23">
        <v>0</v>
      </c>
      <c r="O23">
        <v>1</v>
      </c>
      <c r="P23">
        <v>30</v>
      </c>
      <c r="Q23">
        <v>67</v>
      </c>
      <c r="R23" t="s">
        <v>234</v>
      </c>
      <c r="S23">
        <v>0</v>
      </c>
      <c r="T23">
        <v>0</v>
      </c>
      <c r="U23">
        <v>0</v>
      </c>
      <c r="V23">
        <v>4</v>
      </c>
      <c r="W23">
        <v>13</v>
      </c>
      <c r="X23">
        <v>20</v>
      </c>
      <c r="Y23">
        <v>37</v>
      </c>
      <c r="Z23">
        <v>1</v>
      </c>
      <c r="AA23">
        <v>49</v>
      </c>
      <c r="AB23">
        <v>12</v>
      </c>
      <c r="AC23">
        <v>700</v>
      </c>
      <c r="AD23">
        <v>799</v>
      </c>
      <c r="AE23" t="s">
        <v>234</v>
      </c>
      <c r="AF23">
        <v>0</v>
      </c>
      <c r="AG23">
        <v>0</v>
      </c>
      <c r="AH23">
        <v>0</v>
      </c>
      <c r="AI23">
        <v>1</v>
      </c>
      <c r="AJ23">
        <v>11</v>
      </c>
      <c r="AK23">
        <v>18</v>
      </c>
      <c r="AL23">
        <v>30</v>
      </c>
      <c r="AM23">
        <v>0</v>
      </c>
      <c r="AN23">
        <v>4</v>
      </c>
      <c r="AO23">
        <v>1</v>
      </c>
      <c r="AP23">
        <v>2</v>
      </c>
      <c r="AQ23">
        <v>37</v>
      </c>
    </row>
    <row r="24" spans="1:43" ht="12.75">
      <c r="A24" t="s">
        <v>423</v>
      </c>
      <c r="B24" s="74">
        <v>2079</v>
      </c>
      <c r="C24" s="74">
        <v>171</v>
      </c>
      <c r="D24" s="74">
        <v>2250</v>
      </c>
      <c r="E24" s="74"/>
      <c r="F24" s="74"/>
      <c r="G24" s="74"/>
      <c r="H24" t="s">
        <v>356</v>
      </c>
      <c r="I24">
        <v>6</v>
      </c>
      <c r="J24">
        <v>2</v>
      </c>
      <c r="K24">
        <v>1</v>
      </c>
      <c r="L24">
        <v>0</v>
      </c>
      <c r="M24">
        <v>8</v>
      </c>
      <c r="N24">
        <v>0</v>
      </c>
      <c r="O24">
        <v>0</v>
      </c>
      <c r="P24">
        <v>14</v>
      </c>
      <c r="Q24">
        <v>31</v>
      </c>
      <c r="R24" t="s">
        <v>356</v>
      </c>
      <c r="S24">
        <v>0</v>
      </c>
      <c r="T24">
        <v>0</v>
      </c>
      <c r="U24">
        <v>0</v>
      </c>
      <c r="V24">
        <v>2</v>
      </c>
      <c r="W24">
        <v>3</v>
      </c>
      <c r="X24">
        <v>12</v>
      </c>
      <c r="Y24">
        <v>17</v>
      </c>
      <c r="Z24">
        <v>10</v>
      </c>
      <c r="AA24">
        <v>27</v>
      </c>
      <c r="AB24">
        <v>21</v>
      </c>
      <c r="AC24">
        <v>631</v>
      </c>
      <c r="AD24">
        <v>706</v>
      </c>
      <c r="AE24" t="s">
        <v>356</v>
      </c>
      <c r="AF24">
        <v>0</v>
      </c>
      <c r="AG24">
        <v>0</v>
      </c>
      <c r="AH24">
        <v>0</v>
      </c>
      <c r="AI24">
        <v>0</v>
      </c>
      <c r="AJ24">
        <v>0</v>
      </c>
      <c r="AK24">
        <v>14</v>
      </c>
      <c r="AL24">
        <v>14</v>
      </c>
      <c r="AM24">
        <v>0</v>
      </c>
      <c r="AN24">
        <v>2</v>
      </c>
      <c r="AO24">
        <v>0</v>
      </c>
      <c r="AP24">
        <v>2</v>
      </c>
      <c r="AQ24">
        <v>18</v>
      </c>
    </row>
    <row r="25" spans="1:43" ht="12.75">
      <c r="A25" t="s">
        <v>425</v>
      </c>
      <c r="B25" s="74">
        <v>944</v>
      </c>
      <c r="C25" s="74">
        <v>38</v>
      </c>
      <c r="D25" s="74">
        <v>982</v>
      </c>
      <c r="E25" s="74"/>
      <c r="F25" s="74"/>
      <c r="G25" s="74"/>
      <c r="H25" t="s">
        <v>201</v>
      </c>
      <c r="I25">
        <v>2</v>
      </c>
      <c r="J25">
        <v>3</v>
      </c>
      <c r="K25">
        <v>2</v>
      </c>
      <c r="L25">
        <v>0</v>
      </c>
      <c r="M25">
        <v>11</v>
      </c>
      <c r="N25">
        <v>0</v>
      </c>
      <c r="O25">
        <v>25</v>
      </c>
      <c r="P25">
        <v>4</v>
      </c>
      <c r="Q25">
        <v>47</v>
      </c>
      <c r="R25" t="s">
        <v>201</v>
      </c>
      <c r="S25">
        <v>0</v>
      </c>
      <c r="T25">
        <v>0</v>
      </c>
      <c r="U25">
        <v>0</v>
      </c>
      <c r="V25">
        <v>27</v>
      </c>
      <c r="W25">
        <v>5</v>
      </c>
      <c r="X25">
        <v>11</v>
      </c>
      <c r="Y25">
        <v>43</v>
      </c>
      <c r="Z25">
        <v>1</v>
      </c>
      <c r="AA25">
        <v>12</v>
      </c>
      <c r="AB25">
        <v>7</v>
      </c>
      <c r="AC25">
        <v>227</v>
      </c>
      <c r="AD25">
        <v>290</v>
      </c>
      <c r="AE25" t="s">
        <v>201</v>
      </c>
      <c r="AF25">
        <v>0</v>
      </c>
      <c r="AG25">
        <v>0</v>
      </c>
      <c r="AH25">
        <v>0</v>
      </c>
      <c r="AI25">
        <v>1</v>
      </c>
      <c r="AJ25">
        <v>1</v>
      </c>
      <c r="AK25">
        <v>2</v>
      </c>
      <c r="AL25">
        <v>4</v>
      </c>
      <c r="AM25">
        <v>0</v>
      </c>
      <c r="AN25">
        <v>0</v>
      </c>
      <c r="AO25">
        <v>0</v>
      </c>
      <c r="AP25">
        <v>0</v>
      </c>
      <c r="AQ25">
        <v>4</v>
      </c>
    </row>
    <row r="26" spans="1:43" ht="12.75">
      <c r="A26" t="s">
        <v>428</v>
      </c>
      <c r="B26" s="74">
        <v>607</v>
      </c>
      <c r="C26" s="74">
        <v>2</v>
      </c>
      <c r="D26" s="74">
        <v>609</v>
      </c>
      <c r="E26" s="74"/>
      <c r="F26" s="74"/>
      <c r="G26" s="74"/>
      <c r="H26" t="s">
        <v>303</v>
      </c>
      <c r="I26">
        <v>21</v>
      </c>
      <c r="J26">
        <v>18</v>
      </c>
      <c r="K26">
        <v>0</v>
      </c>
      <c r="L26">
        <v>1</v>
      </c>
      <c r="M26">
        <v>0</v>
      </c>
      <c r="N26">
        <v>0</v>
      </c>
      <c r="O26">
        <v>1</v>
      </c>
      <c r="P26">
        <v>7</v>
      </c>
      <c r="Q26">
        <v>48</v>
      </c>
      <c r="R26" t="s">
        <v>303</v>
      </c>
      <c r="S26">
        <v>0</v>
      </c>
      <c r="T26">
        <v>0</v>
      </c>
      <c r="U26">
        <v>0</v>
      </c>
      <c r="V26">
        <v>1</v>
      </c>
      <c r="W26">
        <v>10</v>
      </c>
      <c r="X26">
        <v>30</v>
      </c>
      <c r="Y26">
        <v>41</v>
      </c>
      <c r="Z26">
        <v>0</v>
      </c>
      <c r="AA26">
        <v>24</v>
      </c>
      <c r="AB26">
        <v>1</v>
      </c>
      <c r="AC26">
        <v>664</v>
      </c>
      <c r="AD26">
        <v>730</v>
      </c>
      <c r="AE26" t="s">
        <v>303</v>
      </c>
      <c r="AF26">
        <v>0</v>
      </c>
      <c r="AG26">
        <v>0</v>
      </c>
      <c r="AH26">
        <v>0</v>
      </c>
      <c r="AI26">
        <v>1</v>
      </c>
      <c r="AJ26">
        <v>2</v>
      </c>
      <c r="AK26">
        <v>4</v>
      </c>
      <c r="AL26">
        <v>7</v>
      </c>
      <c r="AM26">
        <v>0</v>
      </c>
      <c r="AN26">
        <v>3</v>
      </c>
      <c r="AO26">
        <v>2</v>
      </c>
      <c r="AP26">
        <v>16</v>
      </c>
      <c r="AQ26">
        <v>28</v>
      </c>
    </row>
    <row r="27" spans="1:43" ht="12.75">
      <c r="A27" t="s">
        <v>430</v>
      </c>
      <c r="B27" s="74">
        <v>586</v>
      </c>
      <c r="C27" s="74">
        <v>2</v>
      </c>
      <c r="D27" s="74">
        <v>588</v>
      </c>
      <c r="E27" s="74"/>
      <c r="F27" s="74"/>
      <c r="G27" s="74"/>
      <c r="H27" t="s">
        <v>264</v>
      </c>
      <c r="I27">
        <v>26</v>
      </c>
      <c r="J27">
        <v>30</v>
      </c>
      <c r="K27">
        <v>2</v>
      </c>
      <c r="L27">
        <v>21</v>
      </c>
      <c r="M27">
        <v>0</v>
      </c>
      <c r="N27">
        <v>0</v>
      </c>
      <c r="O27">
        <v>1</v>
      </c>
      <c r="P27">
        <v>70</v>
      </c>
      <c r="Q27">
        <v>150</v>
      </c>
      <c r="R27" t="s">
        <v>264</v>
      </c>
      <c r="S27">
        <v>0</v>
      </c>
      <c r="T27">
        <v>0</v>
      </c>
      <c r="U27">
        <v>0</v>
      </c>
      <c r="V27">
        <v>9</v>
      </c>
      <c r="W27">
        <v>21</v>
      </c>
      <c r="X27">
        <v>50</v>
      </c>
      <c r="Y27">
        <v>80</v>
      </c>
      <c r="Z27">
        <v>3</v>
      </c>
      <c r="AA27">
        <v>80</v>
      </c>
      <c r="AB27">
        <v>30</v>
      </c>
      <c r="AC27">
        <v>1757</v>
      </c>
      <c r="AD27">
        <v>1950</v>
      </c>
      <c r="AE27" t="s">
        <v>264</v>
      </c>
      <c r="AF27">
        <v>1</v>
      </c>
      <c r="AG27">
        <v>0</v>
      </c>
      <c r="AH27">
        <v>1</v>
      </c>
      <c r="AI27">
        <v>4</v>
      </c>
      <c r="AJ27">
        <v>9</v>
      </c>
      <c r="AK27">
        <v>57</v>
      </c>
      <c r="AL27">
        <v>70</v>
      </c>
      <c r="AM27">
        <v>2</v>
      </c>
      <c r="AN27">
        <v>10</v>
      </c>
      <c r="AO27">
        <v>9</v>
      </c>
      <c r="AP27">
        <v>17</v>
      </c>
      <c r="AQ27">
        <v>109</v>
      </c>
    </row>
    <row r="28" spans="1:43" ht="12.75">
      <c r="A28" t="s">
        <v>432</v>
      </c>
      <c r="B28" s="74">
        <v>353</v>
      </c>
      <c r="C28" s="74">
        <v>1</v>
      </c>
      <c r="D28" s="74">
        <v>354</v>
      </c>
      <c r="E28" s="74"/>
      <c r="F28" s="74"/>
      <c r="G28" s="74"/>
      <c r="H28" t="s">
        <v>172</v>
      </c>
      <c r="I28">
        <v>8</v>
      </c>
      <c r="J28">
        <v>8</v>
      </c>
      <c r="K28">
        <v>1</v>
      </c>
      <c r="L28">
        <v>1</v>
      </c>
      <c r="M28">
        <v>11</v>
      </c>
      <c r="N28">
        <v>0</v>
      </c>
      <c r="O28">
        <v>10</v>
      </c>
      <c r="P28">
        <v>1</v>
      </c>
      <c r="Q28">
        <v>40</v>
      </c>
      <c r="R28" t="s">
        <v>172</v>
      </c>
      <c r="S28">
        <v>0</v>
      </c>
      <c r="T28">
        <v>0</v>
      </c>
      <c r="U28">
        <v>0</v>
      </c>
      <c r="V28">
        <v>1</v>
      </c>
      <c r="W28">
        <v>5</v>
      </c>
      <c r="X28">
        <v>33</v>
      </c>
      <c r="Y28">
        <v>39</v>
      </c>
      <c r="Z28">
        <v>0</v>
      </c>
      <c r="AA28">
        <v>30</v>
      </c>
      <c r="AB28">
        <v>13</v>
      </c>
      <c r="AC28">
        <v>345</v>
      </c>
      <c r="AD28">
        <v>427</v>
      </c>
      <c r="AE28" t="s">
        <v>172</v>
      </c>
      <c r="AF28">
        <v>0</v>
      </c>
      <c r="AG28">
        <v>0</v>
      </c>
      <c r="AH28">
        <v>0</v>
      </c>
      <c r="AI28">
        <v>0</v>
      </c>
      <c r="AJ28">
        <v>0</v>
      </c>
      <c r="AK28">
        <v>1</v>
      </c>
      <c r="AL28">
        <v>1</v>
      </c>
      <c r="AM28">
        <v>0</v>
      </c>
      <c r="AN28">
        <v>0</v>
      </c>
      <c r="AO28">
        <v>1</v>
      </c>
      <c r="AP28">
        <v>1</v>
      </c>
      <c r="AQ28">
        <v>3</v>
      </c>
    </row>
    <row r="29" spans="1:43" ht="12.75">
      <c r="A29" t="s">
        <v>435</v>
      </c>
      <c r="B29" s="74">
        <v>3026</v>
      </c>
      <c r="C29" s="74">
        <v>384</v>
      </c>
      <c r="D29" s="74">
        <v>3410</v>
      </c>
      <c r="E29" s="74"/>
      <c r="F29" s="74"/>
      <c r="G29" s="74"/>
      <c r="H29" t="s">
        <v>291</v>
      </c>
      <c r="I29">
        <v>6</v>
      </c>
      <c r="J29">
        <v>9</v>
      </c>
      <c r="K29">
        <v>0</v>
      </c>
      <c r="L29">
        <v>0</v>
      </c>
      <c r="M29">
        <v>0</v>
      </c>
      <c r="N29">
        <v>0</v>
      </c>
      <c r="O29">
        <v>0</v>
      </c>
      <c r="P29">
        <v>0</v>
      </c>
      <c r="Q29">
        <v>15</v>
      </c>
      <c r="R29" t="s">
        <v>291</v>
      </c>
      <c r="S29">
        <v>0</v>
      </c>
      <c r="T29">
        <v>0</v>
      </c>
      <c r="U29">
        <v>0</v>
      </c>
      <c r="V29">
        <v>0</v>
      </c>
      <c r="W29">
        <v>2</v>
      </c>
      <c r="X29">
        <v>13</v>
      </c>
      <c r="Y29">
        <v>15</v>
      </c>
      <c r="Z29">
        <v>20</v>
      </c>
      <c r="AA29">
        <v>18</v>
      </c>
      <c r="AB29">
        <v>3</v>
      </c>
      <c r="AC29">
        <v>714</v>
      </c>
      <c r="AD29">
        <v>770</v>
      </c>
      <c r="AE29" t="s">
        <v>291</v>
      </c>
      <c r="AF29">
        <v>0</v>
      </c>
      <c r="AG29">
        <v>0</v>
      </c>
      <c r="AH29">
        <v>0</v>
      </c>
      <c r="AI29">
        <v>0</v>
      </c>
      <c r="AJ29">
        <v>0</v>
      </c>
      <c r="AK29">
        <v>0</v>
      </c>
      <c r="AL29">
        <v>0</v>
      </c>
      <c r="AM29">
        <v>0</v>
      </c>
      <c r="AN29">
        <v>3</v>
      </c>
      <c r="AO29">
        <v>0</v>
      </c>
      <c r="AP29">
        <v>3</v>
      </c>
      <c r="AQ29">
        <v>6</v>
      </c>
    </row>
    <row r="30" spans="1:43" ht="12.75">
      <c r="A30" t="s">
        <v>436</v>
      </c>
      <c r="B30" s="74">
        <v>1031</v>
      </c>
      <c r="C30" s="74">
        <v>55</v>
      </c>
      <c r="D30" s="74">
        <v>1086</v>
      </c>
      <c r="E30" s="74"/>
      <c r="F30" s="74"/>
      <c r="G30" s="74"/>
      <c r="H30" t="s">
        <v>559</v>
      </c>
      <c r="I30">
        <v>74</v>
      </c>
      <c r="J30">
        <v>120</v>
      </c>
      <c r="K30">
        <v>22</v>
      </c>
      <c r="L30">
        <v>24</v>
      </c>
      <c r="M30">
        <v>42</v>
      </c>
      <c r="N30">
        <v>21</v>
      </c>
      <c r="O30">
        <v>13</v>
      </c>
      <c r="P30">
        <v>381</v>
      </c>
      <c r="Q30">
        <v>697</v>
      </c>
      <c r="R30" t="s">
        <v>559</v>
      </c>
      <c r="S30">
        <v>6</v>
      </c>
      <c r="T30">
        <v>1</v>
      </c>
      <c r="U30">
        <v>7</v>
      </c>
      <c r="V30">
        <v>52</v>
      </c>
      <c r="W30">
        <v>78</v>
      </c>
      <c r="X30">
        <v>186</v>
      </c>
      <c r="Y30">
        <v>316</v>
      </c>
      <c r="Z30">
        <v>16</v>
      </c>
      <c r="AA30">
        <v>207</v>
      </c>
      <c r="AB30">
        <v>287</v>
      </c>
      <c r="AC30">
        <v>2340</v>
      </c>
      <c r="AD30">
        <v>3173</v>
      </c>
      <c r="AE30" t="s">
        <v>559</v>
      </c>
      <c r="AF30">
        <v>5</v>
      </c>
      <c r="AG30">
        <v>1</v>
      </c>
      <c r="AH30">
        <v>6</v>
      </c>
      <c r="AI30">
        <v>44</v>
      </c>
      <c r="AJ30">
        <v>117</v>
      </c>
      <c r="AK30">
        <v>220</v>
      </c>
      <c r="AL30">
        <v>381</v>
      </c>
      <c r="AM30">
        <v>22</v>
      </c>
      <c r="AN30">
        <v>66</v>
      </c>
      <c r="AO30">
        <v>37</v>
      </c>
      <c r="AP30">
        <v>86</v>
      </c>
      <c r="AQ30">
        <v>598</v>
      </c>
    </row>
    <row r="31" spans="1:43" ht="12.75">
      <c r="A31" t="s">
        <v>438</v>
      </c>
      <c r="B31" s="74">
        <v>507</v>
      </c>
      <c r="C31" s="74">
        <v>3</v>
      </c>
      <c r="D31" s="74">
        <v>510</v>
      </c>
      <c r="E31" s="74"/>
      <c r="F31" s="74"/>
      <c r="G31" s="74"/>
      <c r="H31" t="s">
        <v>191</v>
      </c>
      <c r="I31">
        <v>0</v>
      </c>
      <c r="J31">
        <v>0</v>
      </c>
      <c r="K31">
        <v>2</v>
      </c>
      <c r="L31">
        <v>0</v>
      </c>
      <c r="M31">
        <v>4</v>
      </c>
      <c r="N31">
        <v>0</v>
      </c>
      <c r="O31">
        <v>0</v>
      </c>
      <c r="P31">
        <v>1</v>
      </c>
      <c r="Q31">
        <v>7</v>
      </c>
      <c r="R31" t="s">
        <v>191</v>
      </c>
      <c r="S31">
        <v>0</v>
      </c>
      <c r="T31">
        <v>0</v>
      </c>
      <c r="U31">
        <v>0</v>
      </c>
      <c r="V31">
        <v>1</v>
      </c>
      <c r="W31">
        <v>2</v>
      </c>
      <c r="X31">
        <v>3</v>
      </c>
      <c r="Y31">
        <v>6</v>
      </c>
      <c r="Z31">
        <v>3</v>
      </c>
      <c r="AA31">
        <v>8</v>
      </c>
      <c r="AB31">
        <v>6</v>
      </c>
      <c r="AC31">
        <v>45</v>
      </c>
      <c r="AD31">
        <v>68</v>
      </c>
      <c r="AE31" t="s">
        <v>191</v>
      </c>
      <c r="AF31">
        <v>0</v>
      </c>
      <c r="AG31">
        <v>0</v>
      </c>
      <c r="AH31">
        <v>0</v>
      </c>
      <c r="AI31">
        <v>0</v>
      </c>
      <c r="AJ31">
        <v>0</v>
      </c>
      <c r="AK31">
        <v>1</v>
      </c>
      <c r="AL31">
        <v>1</v>
      </c>
      <c r="AM31">
        <v>0</v>
      </c>
      <c r="AN31">
        <v>0</v>
      </c>
      <c r="AO31">
        <v>0</v>
      </c>
      <c r="AP31">
        <v>2</v>
      </c>
      <c r="AQ31">
        <v>3</v>
      </c>
    </row>
    <row r="32" spans="1:43" ht="12.75">
      <c r="A32" t="s">
        <v>440</v>
      </c>
      <c r="B32" s="74">
        <v>570</v>
      </c>
      <c r="C32" s="74">
        <v>11</v>
      </c>
      <c r="D32" s="74">
        <v>581</v>
      </c>
      <c r="E32" s="74"/>
      <c r="F32" s="74"/>
      <c r="G32" s="74"/>
      <c r="H32" t="s">
        <v>483</v>
      </c>
      <c r="I32">
        <v>11</v>
      </c>
      <c r="J32">
        <v>25</v>
      </c>
      <c r="K32">
        <v>4</v>
      </c>
      <c r="L32">
        <v>3</v>
      </c>
      <c r="M32">
        <v>6</v>
      </c>
      <c r="N32">
        <v>0</v>
      </c>
      <c r="O32">
        <v>0</v>
      </c>
      <c r="P32">
        <v>99</v>
      </c>
      <c r="Q32">
        <v>148</v>
      </c>
      <c r="R32" t="s">
        <v>483</v>
      </c>
      <c r="S32">
        <v>0</v>
      </c>
      <c r="T32">
        <v>0</v>
      </c>
      <c r="U32">
        <v>0</v>
      </c>
      <c r="V32">
        <v>3</v>
      </c>
      <c r="W32">
        <v>12</v>
      </c>
      <c r="X32">
        <v>34</v>
      </c>
      <c r="Y32">
        <v>49</v>
      </c>
      <c r="Z32">
        <v>0</v>
      </c>
      <c r="AA32">
        <v>121</v>
      </c>
      <c r="AB32">
        <v>9</v>
      </c>
      <c r="AC32">
        <v>445</v>
      </c>
      <c r="AD32">
        <v>624</v>
      </c>
      <c r="AE32" t="s">
        <v>483</v>
      </c>
      <c r="AF32">
        <v>0</v>
      </c>
      <c r="AG32">
        <v>0</v>
      </c>
      <c r="AH32">
        <v>0</v>
      </c>
      <c r="AI32">
        <v>38</v>
      </c>
      <c r="AJ32">
        <v>23</v>
      </c>
      <c r="AK32">
        <v>38</v>
      </c>
      <c r="AL32">
        <v>99</v>
      </c>
      <c r="AM32">
        <v>4</v>
      </c>
      <c r="AN32">
        <v>16</v>
      </c>
      <c r="AO32">
        <v>1</v>
      </c>
      <c r="AP32">
        <v>48</v>
      </c>
      <c r="AQ32">
        <v>168</v>
      </c>
    </row>
    <row r="33" spans="1:43" ht="12.75">
      <c r="A33" t="s">
        <v>443</v>
      </c>
      <c r="B33" s="74">
        <v>723</v>
      </c>
      <c r="C33" s="74">
        <v>21</v>
      </c>
      <c r="D33" s="74">
        <v>744</v>
      </c>
      <c r="E33" s="74"/>
      <c r="F33" s="74"/>
      <c r="G33" s="74"/>
      <c r="H33" t="s">
        <v>527</v>
      </c>
      <c r="I33">
        <v>12</v>
      </c>
      <c r="J33">
        <v>11</v>
      </c>
      <c r="K33">
        <v>2</v>
      </c>
      <c r="L33">
        <v>0</v>
      </c>
      <c r="M33">
        <v>10</v>
      </c>
      <c r="N33">
        <v>0</v>
      </c>
      <c r="O33">
        <v>9</v>
      </c>
      <c r="P33">
        <v>0</v>
      </c>
      <c r="Q33">
        <v>44</v>
      </c>
      <c r="R33" t="s">
        <v>527</v>
      </c>
      <c r="S33">
        <v>0</v>
      </c>
      <c r="T33">
        <v>0</v>
      </c>
      <c r="U33">
        <v>0</v>
      </c>
      <c r="V33">
        <v>2</v>
      </c>
      <c r="W33">
        <v>8</v>
      </c>
      <c r="X33">
        <v>34</v>
      </c>
      <c r="Y33">
        <v>44</v>
      </c>
      <c r="Z33">
        <v>0</v>
      </c>
      <c r="AA33">
        <v>47</v>
      </c>
      <c r="AB33">
        <v>41</v>
      </c>
      <c r="AC33">
        <v>464</v>
      </c>
      <c r="AD33">
        <v>596</v>
      </c>
      <c r="AE33" t="s">
        <v>527</v>
      </c>
      <c r="AF33">
        <v>0</v>
      </c>
      <c r="AG33">
        <v>0</v>
      </c>
      <c r="AH33">
        <v>0</v>
      </c>
      <c r="AI33">
        <v>0</v>
      </c>
      <c r="AJ33">
        <v>0</v>
      </c>
      <c r="AK33">
        <v>0</v>
      </c>
      <c r="AL33">
        <v>0</v>
      </c>
      <c r="AM33">
        <v>0</v>
      </c>
      <c r="AN33">
        <v>1</v>
      </c>
      <c r="AO33">
        <v>0</v>
      </c>
      <c r="AP33">
        <v>13</v>
      </c>
      <c r="AQ33">
        <v>14</v>
      </c>
    </row>
    <row r="34" spans="1:43" ht="12.75">
      <c r="A34" t="s">
        <v>444</v>
      </c>
      <c r="B34" s="74">
        <v>559</v>
      </c>
      <c r="C34" s="74">
        <v>5</v>
      </c>
      <c r="D34" s="74">
        <v>564</v>
      </c>
      <c r="E34" s="74"/>
      <c r="F34" s="74"/>
      <c r="G34" s="74"/>
      <c r="H34" t="s">
        <v>382</v>
      </c>
      <c r="I34">
        <v>6</v>
      </c>
      <c r="J34">
        <v>2</v>
      </c>
      <c r="K34">
        <v>1</v>
      </c>
      <c r="L34">
        <v>0</v>
      </c>
      <c r="M34">
        <v>0</v>
      </c>
      <c r="N34">
        <v>0</v>
      </c>
      <c r="O34">
        <v>0</v>
      </c>
      <c r="P34">
        <v>2</v>
      </c>
      <c r="Q34">
        <v>11</v>
      </c>
      <c r="R34" t="s">
        <v>382</v>
      </c>
      <c r="S34">
        <v>0</v>
      </c>
      <c r="T34">
        <v>1</v>
      </c>
      <c r="U34">
        <v>1</v>
      </c>
      <c r="V34">
        <v>0</v>
      </c>
      <c r="W34">
        <v>1</v>
      </c>
      <c r="X34">
        <v>8</v>
      </c>
      <c r="Y34">
        <v>9</v>
      </c>
      <c r="Z34">
        <v>11</v>
      </c>
      <c r="AA34">
        <v>15</v>
      </c>
      <c r="AB34">
        <v>4</v>
      </c>
      <c r="AC34">
        <v>577</v>
      </c>
      <c r="AD34">
        <v>617</v>
      </c>
      <c r="AE34" t="s">
        <v>382</v>
      </c>
      <c r="AF34">
        <v>0</v>
      </c>
      <c r="AG34">
        <v>0</v>
      </c>
      <c r="AH34">
        <v>0</v>
      </c>
      <c r="AI34">
        <v>0</v>
      </c>
      <c r="AJ34">
        <v>0</v>
      </c>
      <c r="AK34">
        <v>2</v>
      </c>
      <c r="AL34">
        <v>2</v>
      </c>
      <c r="AM34">
        <v>0</v>
      </c>
      <c r="AN34">
        <v>1</v>
      </c>
      <c r="AO34">
        <v>0</v>
      </c>
      <c r="AP34">
        <v>1</v>
      </c>
      <c r="AQ34">
        <v>4</v>
      </c>
    </row>
    <row r="35" spans="1:43" ht="12.75">
      <c r="A35" t="s">
        <v>446</v>
      </c>
      <c r="B35" s="74">
        <v>643</v>
      </c>
      <c r="C35" s="74">
        <v>13</v>
      </c>
      <c r="D35" s="74">
        <v>656</v>
      </c>
      <c r="E35" s="74"/>
      <c r="F35" s="74"/>
      <c r="G35" s="74"/>
      <c r="H35" t="s">
        <v>378</v>
      </c>
      <c r="I35">
        <v>7</v>
      </c>
      <c r="J35">
        <v>9</v>
      </c>
      <c r="K35">
        <v>0</v>
      </c>
      <c r="L35">
        <v>6</v>
      </c>
      <c r="M35">
        <v>0</v>
      </c>
      <c r="N35">
        <v>1</v>
      </c>
      <c r="O35">
        <v>3</v>
      </c>
      <c r="P35">
        <v>2</v>
      </c>
      <c r="Q35">
        <v>28</v>
      </c>
      <c r="R35" t="s">
        <v>378</v>
      </c>
      <c r="S35">
        <v>0</v>
      </c>
      <c r="T35">
        <v>0</v>
      </c>
      <c r="U35">
        <v>0</v>
      </c>
      <c r="V35">
        <v>0</v>
      </c>
      <c r="W35">
        <v>5</v>
      </c>
      <c r="X35">
        <v>21</v>
      </c>
      <c r="Y35">
        <v>26</v>
      </c>
      <c r="Z35">
        <v>4</v>
      </c>
      <c r="AA35">
        <v>21</v>
      </c>
      <c r="AB35">
        <v>11</v>
      </c>
      <c r="AC35">
        <v>756</v>
      </c>
      <c r="AD35">
        <v>818</v>
      </c>
      <c r="AE35" t="s">
        <v>378</v>
      </c>
      <c r="AF35">
        <v>0</v>
      </c>
      <c r="AG35">
        <v>0</v>
      </c>
      <c r="AH35">
        <v>0</v>
      </c>
      <c r="AI35">
        <v>0</v>
      </c>
      <c r="AJ35">
        <v>0</v>
      </c>
      <c r="AK35">
        <v>2</v>
      </c>
      <c r="AL35">
        <v>2</v>
      </c>
      <c r="AM35">
        <v>1</v>
      </c>
      <c r="AN35">
        <v>1</v>
      </c>
      <c r="AO35">
        <v>0</v>
      </c>
      <c r="AP35">
        <v>2</v>
      </c>
      <c r="AQ35">
        <v>6</v>
      </c>
    </row>
    <row r="36" spans="1:43" ht="12.75">
      <c r="A36" t="s">
        <v>448</v>
      </c>
      <c r="B36" s="74">
        <v>364</v>
      </c>
      <c r="C36" s="74">
        <v>1</v>
      </c>
      <c r="D36" s="74">
        <v>365</v>
      </c>
      <c r="E36" s="74"/>
      <c r="F36" s="74"/>
      <c r="G36" s="74"/>
      <c r="H36" t="s">
        <v>295</v>
      </c>
      <c r="I36">
        <v>23</v>
      </c>
      <c r="J36">
        <v>24</v>
      </c>
      <c r="K36">
        <v>10</v>
      </c>
      <c r="L36">
        <v>3</v>
      </c>
      <c r="M36">
        <v>12</v>
      </c>
      <c r="N36">
        <v>0</v>
      </c>
      <c r="O36">
        <v>0</v>
      </c>
      <c r="P36">
        <v>31</v>
      </c>
      <c r="Q36">
        <v>103</v>
      </c>
      <c r="R36" t="s">
        <v>295</v>
      </c>
      <c r="S36">
        <v>0</v>
      </c>
      <c r="T36">
        <v>0</v>
      </c>
      <c r="U36">
        <v>0</v>
      </c>
      <c r="V36">
        <v>10</v>
      </c>
      <c r="W36">
        <v>23</v>
      </c>
      <c r="X36">
        <v>39</v>
      </c>
      <c r="Y36">
        <v>72</v>
      </c>
      <c r="Z36">
        <v>1</v>
      </c>
      <c r="AA36">
        <v>52</v>
      </c>
      <c r="AB36">
        <v>17</v>
      </c>
      <c r="AC36">
        <v>586</v>
      </c>
      <c r="AD36">
        <v>728</v>
      </c>
      <c r="AE36" t="s">
        <v>295</v>
      </c>
      <c r="AF36">
        <v>0</v>
      </c>
      <c r="AG36">
        <v>0</v>
      </c>
      <c r="AH36">
        <v>0</v>
      </c>
      <c r="AI36">
        <v>9</v>
      </c>
      <c r="AJ36">
        <v>13</v>
      </c>
      <c r="AK36">
        <v>9</v>
      </c>
      <c r="AL36">
        <v>31</v>
      </c>
      <c r="AM36">
        <v>0</v>
      </c>
      <c r="AN36">
        <v>5</v>
      </c>
      <c r="AO36">
        <v>5</v>
      </c>
      <c r="AP36">
        <v>33</v>
      </c>
      <c r="AQ36">
        <v>74</v>
      </c>
    </row>
    <row r="37" spans="1:43" ht="12.75">
      <c r="A37" t="s">
        <v>450</v>
      </c>
      <c r="B37" s="74">
        <v>886</v>
      </c>
      <c r="C37" s="74">
        <v>18</v>
      </c>
      <c r="D37" s="74">
        <v>904</v>
      </c>
      <c r="E37" s="74"/>
      <c r="F37" s="74"/>
      <c r="G37" s="74"/>
      <c r="H37" t="s">
        <v>316</v>
      </c>
      <c r="I37">
        <v>42</v>
      </c>
      <c r="J37">
        <v>18</v>
      </c>
      <c r="K37">
        <v>1</v>
      </c>
      <c r="L37">
        <v>50</v>
      </c>
      <c r="M37">
        <v>35</v>
      </c>
      <c r="N37">
        <v>1</v>
      </c>
      <c r="O37">
        <v>3</v>
      </c>
      <c r="P37">
        <v>334</v>
      </c>
      <c r="Q37">
        <v>484</v>
      </c>
      <c r="R37" t="s">
        <v>316</v>
      </c>
      <c r="S37">
        <v>0</v>
      </c>
      <c r="T37">
        <v>0</v>
      </c>
      <c r="U37">
        <v>0</v>
      </c>
      <c r="V37">
        <v>25</v>
      </c>
      <c r="W37">
        <v>57</v>
      </c>
      <c r="X37">
        <v>68</v>
      </c>
      <c r="Y37">
        <v>150</v>
      </c>
      <c r="Z37">
        <v>12</v>
      </c>
      <c r="AA37">
        <v>75</v>
      </c>
      <c r="AB37">
        <v>70</v>
      </c>
      <c r="AC37">
        <v>1202</v>
      </c>
      <c r="AD37">
        <v>1509</v>
      </c>
      <c r="AE37" t="s">
        <v>316</v>
      </c>
      <c r="AF37">
        <v>1</v>
      </c>
      <c r="AG37">
        <v>0</v>
      </c>
      <c r="AH37">
        <v>1</v>
      </c>
      <c r="AI37">
        <v>49</v>
      </c>
      <c r="AJ37">
        <v>66</v>
      </c>
      <c r="AK37">
        <v>219</v>
      </c>
      <c r="AL37">
        <v>334</v>
      </c>
      <c r="AM37">
        <v>2</v>
      </c>
      <c r="AN37">
        <v>37</v>
      </c>
      <c r="AO37">
        <v>3</v>
      </c>
      <c r="AP37">
        <v>7</v>
      </c>
      <c r="AQ37">
        <v>384</v>
      </c>
    </row>
    <row r="38" spans="1:43" ht="12.75">
      <c r="A38" t="s">
        <v>452</v>
      </c>
      <c r="B38" s="74">
        <v>566</v>
      </c>
      <c r="C38" s="74">
        <v>5</v>
      </c>
      <c r="D38" s="74">
        <v>571</v>
      </c>
      <c r="E38" s="74"/>
      <c r="F38" s="74"/>
      <c r="G38" s="74"/>
      <c r="H38" t="s">
        <v>425</v>
      </c>
      <c r="I38">
        <v>16</v>
      </c>
      <c r="J38">
        <v>19</v>
      </c>
      <c r="K38">
        <v>2</v>
      </c>
      <c r="L38">
        <v>1</v>
      </c>
      <c r="M38">
        <v>24</v>
      </c>
      <c r="N38">
        <v>1</v>
      </c>
      <c r="O38">
        <v>10</v>
      </c>
      <c r="P38">
        <v>1</v>
      </c>
      <c r="Q38">
        <v>74</v>
      </c>
      <c r="R38" t="s">
        <v>425</v>
      </c>
      <c r="S38">
        <v>6</v>
      </c>
      <c r="T38">
        <v>1</v>
      </c>
      <c r="U38">
        <v>7</v>
      </c>
      <c r="V38">
        <v>5</v>
      </c>
      <c r="W38">
        <v>17</v>
      </c>
      <c r="X38">
        <v>51</v>
      </c>
      <c r="Y38">
        <v>73</v>
      </c>
      <c r="Z38">
        <v>11</v>
      </c>
      <c r="AA38">
        <v>41</v>
      </c>
      <c r="AB38">
        <v>28</v>
      </c>
      <c r="AC38">
        <v>784</v>
      </c>
      <c r="AD38">
        <v>944</v>
      </c>
      <c r="AE38" t="s">
        <v>425</v>
      </c>
      <c r="AF38">
        <v>1</v>
      </c>
      <c r="AG38">
        <v>0</v>
      </c>
      <c r="AH38">
        <v>1</v>
      </c>
      <c r="AI38">
        <v>0</v>
      </c>
      <c r="AJ38">
        <v>0</v>
      </c>
      <c r="AK38">
        <v>1</v>
      </c>
      <c r="AL38">
        <v>1</v>
      </c>
      <c r="AM38">
        <v>0</v>
      </c>
      <c r="AN38">
        <v>1</v>
      </c>
      <c r="AO38">
        <v>0</v>
      </c>
      <c r="AP38">
        <v>35</v>
      </c>
      <c r="AQ38">
        <v>38</v>
      </c>
    </row>
    <row r="39" spans="1:43" ht="12.75">
      <c r="A39" t="s">
        <v>454</v>
      </c>
      <c r="B39" s="74">
        <v>482</v>
      </c>
      <c r="C39" s="74">
        <v>56</v>
      </c>
      <c r="D39" s="74">
        <v>538</v>
      </c>
      <c r="E39" s="74"/>
      <c r="F39" s="74"/>
      <c r="G39" s="74"/>
      <c r="H39" t="s">
        <v>245</v>
      </c>
      <c r="I39">
        <v>3</v>
      </c>
      <c r="J39">
        <v>4</v>
      </c>
      <c r="K39">
        <v>0</v>
      </c>
      <c r="L39">
        <v>0</v>
      </c>
      <c r="M39">
        <v>14</v>
      </c>
      <c r="N39">
        <v>0</v>
      </c>
      <c r="O39">
        <v>0</v>
      </c>
      <c r="P39">
        <v>2</v>
      </c>
      <c r="Q39">
        <v>23</v>
      </c>
      <c r="R39" t="s">
        <v>245</v>
      </c>
      <c r="S39">
        <v>1</v>
      </c>
      <c r="T39">
        <v>0</v>
      </c>
      <c r="U39">
        <v>1</v>
      </c>
      <c r="V39">
        <v>4</v>
      </c>
      <c r="W39">
        <v>5</v>
      </c>
      <c r="X39">
        <v>12</v>
      </c>
      <c r="Y39">
        <v>21</v>
      </c>
      <c r="Z39">
        <v>3</v>
      </c>
      <c r="AA39">
        <v>16</v>
      </c>
      <c r="AB39">
        <v>11</v>
      </c>
      <c r="AC39">
        <v>147</v>
      </c>
      <c r="AD39">
        <v>199</v>
      </c>
      <c r="AE39" t="s">
        <v>245</v>
      </c>
      <c r="AF39">
        <v>0</v>
      </c>
      <c r="AG39">
        <v>0</v>
      </c>
      <c r="AH39">
        <v>0</v>
      </c>
      <c r="AI39">
        <v>0</v>
      </c>
      <c r="AJ39">
        <v>0</v>
      </c>
      <c r="AK39">
        <v>2</v>
      </c>
      <c r="AL39">
        <v>2</v>
      </c>
      <c r="AM39">
        <v>0</v>
      </c>
      <c r="AN39">
        <v>0</v>
      </c>
      <c r="AO39">
        <v>0</v>
      </c>
      <c r="AP39">
        <v>0</v>
      </c>
      <c r="AQ39">
        <v>2</v>
      </c>
    </row>
    <row r="40" spans="1:43" ht="12.75">
      <c r="A40" t="s">
        <v>456</v>
      </c>
      <c r="B40" s="74">
        <v>738</v>
      </c>
      <c r="C40" s="74">
        <v>21</v>
      </c>
      <c r="D40" s="74">
        <v>759</v>
      </c>
      <c r="E40" s="74"/>
      <c r="F40" s="74"/>
      <c r="G40" s="74"/>
      <c r="H40" t="s">
        <v>202</v>
      </c>
      <c r="I40">
        <v>0</v>
      </c>
      <c r="J40">
        <v>3</v>
      </c>
      <c r="K40">
        <v>3</v>
      </c>
      <c r="L40">
        <v>0</v>
      </c>
      <c r="M40">
        <v>10</v>
      </c>
      <c r="N40">
        <v>1</v>
      </c>
      <c r="O40">
        <v>0</v>
      </c>
      <c r="P40">
        <v>2</v>
      </c>
      <c r="Q40">
        <v>19</v>
      </c>
      <c r="R40" t="s">
        <v>202</v>
      </c>
      <c r="S40">
        <v>1</v>
      </c>
      <c r="T40">
        <v>0</v>
      </c>
      <c r="U40">
        <v>1</v>
      </c>
      <c r="V40">
        <v>3</v>
      </c>
      <c r="W40">
        <v>3</v>
      </c>
      <c r="X40">
        <v>11</v>
      </c>
      <c r="Y40">
        <v>17</v>
      </c>
      <c r="Z40">
        <v>0</v>
      </c>
      <c r="AA40">
        <v>15</v>
      </c>
      <c r="AB40">
        <v>8</v>
      </c>
      <c r="AC40">
        <v>288</v>
      </c>
      <c r="AD40">
        <v>329</v>
      </c>
      <c r="AE40" t="s">
        <v>202</v>
      </c>
      <c r="AF40">
        <v>0</v>
      </c>
      <c r="AG40">
        <v>0</v>
      </c>
      <c r="AH40">
        <v>0</v>
      </c>
      <c r="AI40">
        <v>0</v>
      </c>
      <c r="AJ40">
        <v>1</v>
      </c>
      <c r="AK40">
        <v>1</v>
      </c>
      <c r="AL40">
        <v>2</v>
      </c>
      <c r="AM40">
        <v>0</v>
      </c>
      <c r="AN40">
        <v>1</v>
      </c>
      <c r="AO40">
        <v>0</v>
      </c>
      <c r="AP40">
        <v>0</v>
      </c>
      <c r="AQ40">
        <v>3</v>
      </c>
    </row>
    <row r="41" spans="1:43" ht="12.75">
      <c r="A41" t="s">
        <v>458</v>
      </c>
      <c r="B41" s="74">
        <v>924</v>
      </c>
      <c r="C41" s="74">
        <v>45</v>
      </c>
      <c r="D41" s="74">
        <v>969</v>
      </c>
      <c r="E41" s="74"/>
      <c r="F41" s="74"/>
      <c r="G41" s="74"/>
      <c r="H41" t="s">
        <v>370</v>
      </c>
      <c r="I41">
        <v>11</v>
      </c>
      <c r="J41">
        <v>3</v>
      </c>
      <c r="K41">
        <v>1</v>
      </c>
      <c r="L41">
        <v>0</v>
      </c>
      <c r="M41">
        <v>0</v>
      </c>
      <c r="N41">
        <v>0</v>
      </c>
      <c r="O41">
        <v>0</v>
      </c>
      <c r="P41">
        <v>15</v>
      </c>
      <c r="Q41">
        <v>30</v>
      </c>
      <c r="R41" t="s">
        <v>370</v>
      </c>
      <c r="S41">
        <v>0</v>
      </c>
      <c r="T41">
        <v>0</v>
      </c>
      <c r="U41">
        <v>0</v>
      </c>
      <c r="V41">
        <v>0</v>
      </c>
      <c r="W41">
        <v>4</v>
      </c>
      <c r="X41">
        <v>11</v>
      </c>
      <c r="Y41">
        <v>15</v>
      </c>
      <c r="Z41">
        <v>13</v>
      </c>
      <c r="AA41">
        <v>28</v>
      </c>
      <c r="AB41">
        <v>22</v>
      </c>
      <c r="AC41">
        <v>913</v>
      </c>
      <c r="AD41">
        <v>991</v>
      </c>
      <c r="AE41" t="s">
        <v>370</v>
      </c>
      <c r="AF41">
        <v>0</v>
      </c>
      <c r="AG41">
        <v>0</v>
      </c>
      <c r="AH41">
        <v>0</v>
      </c>
      <c r="AI41">
        <v>1</v>
      </c>
      <c r="AJ41">
        <v>2</v>
      </c>
      <c r="AK41">
        <v>12</v>
      </c>
      <c r="AL41">
        <v>15</v>
      </c>
      <c r="AM41">
        <v>1</v>
      </c>
      <c r="AN41">
        <v>3</v>
      </c>
      <c r="AO41">
        <v>3</v>
      </c>
      <c r="AP41">
        <v>2</v>
      </c>
      <c r="AQ41">
        <v>24</v>
      </c>
    </row>
    <row r="42" spans="1:43" ht="12.75">
      <c r="A42" t="s">
        <v>460</v>
      </c>
      <c r="B42" s="74">
        <v>789</v>
      </c>
      <c r="C42" s="74">
        <v>20</v>
      </c>
      <c r="D42" s="74">
        <v>809</v>
      </c>
      <c r="E42" s="74"/>
      <c r="F42" s="74"/>
      <c r="G42" s="74"/>
      <c r="H42" t="s">
        <v>367</v>
      </c>
      <c r="I42">
        <v>12</v>
      </c>
      <c r="J42">
        <v>5</v>
      </c>
      <c r="K42">
        <v>1</v>
      </c>
      <c r="L42">
        <v>0</v>
      </c>
      <c r="M42">
        <v>0</v>
      </c>
      <c r="N42">
        <v>1</v>
      </c>
      <c r="O42">
        <v>0</v>
      </c>
      <c r="P42">
        <v>2</v>
      </c>
      <c r="Q42">
        <v>21</v>
      </c>
      <c r="R42" t="s">
        <v>367</v>
      </c>
      <c r="S42">
        <v>0</v>
      </c>
      <c r="T42">
        <v>1</v>
      </c>
      <c r="U42">
        <v>1</v>
      </c>
      <c r="V42">
        <v>1</v>
      </c>
      <c r="W42">
        <v>5</v>
      </c>
      <c r="X42">
        <v>13</v>
      </c>
      <c r="Y42">
        <v>19</v>
      </c>
      <c r="Z42">
        <v>12</v>
      </c>
      <c r="AA42">
        <v>17</v>
      </c>
      <c r="AB42">
        <v>12</v>
      </c>
      <c r="AC42">
        <v>630</v>
      </c>
      <c r="AD42">
        <v>691</v>
      </c>
      <c r="AE42" t="s">
        <v>367</v>
      </c>
      <c r="AF42">
        <v>0</v>
      </c>
      <c r="AG42">
        <v>0</v>
      </c>
      <c r="AH42">
        <v>0</v>
      </c>
      <c r="AI42">
        <v>0</v>
      </c>
      <c r="AJ42">
        <v>0</v>
      </c>
      <c r="AK42">
        <v>2</v>
      </c>
      <c r="AL42">
        <v>2</v>
      </c>
      <c r="AM42">
        <v>0</v>
      </c>
      <c r="AN42">
        <v>1</v>
      </c>
      <c r="AO42">
        <v>0</v>
      </c>
      <c r="AP42">
        <v>0</v>
      </c>
      <c r="AQ42">
        <v>3</v>
      </c>
    </row>
    <row r="43" spans="1:43" ht="12.75">
      <c r="A43" t="s">
        <v>462</v>
      </c>
      <c r="B43" s="74">
        <v>676</v>
      </c>
      <c r="C43" s="74">
        <v>1</v>
      </c>
      <c r="D43" s="74">
        <v>677</v>
      </c>
      <c r="E43" s="74"/>
      <c r="F43" s="74"/>
      <c r="G43" s="74"/>
      <c r="H43" t="s">
        <v>503</v>
      </c>
      <c r="I43">
        <v>22</v>
      </c>
      <c r="J43">
        <v>32</v>
      </c>
      <c r="K43">
        <v>0</v>
      </c>
      <c r="L43">
        <v>20</v>
      </c>
      <c r="M43">
        <v>9</v>
      </c>
      <c r="N43">
        <v>0</v>
      </c>
      <c r="O43">
        <v>0</v>
      </c>
      <c r="P43">
        <v>40</v>
      </c>
      <c r="Q43">
        <v>123</v>
      </c>
      <c r="R43" t="s">
        <v>503</v>
      </c>
      <c r="S43">
        <v>0</v>
      </c>
      <c r="T43">
        <v>0</v>
      </c>
      <c r="U43">
        <v>0</v>
      </c>
      <c r="V43">
        <v>13</v>
      </c>
      <c r="W43">
        <v>16</v>
      </c>
      <c r="X43">
        <v>54</v>
      </c>
      <c r="Y43">
        <v>83</v>
      </c>
      <c r="Z43">
        <v>6</v>
      </c>
      <c r="AA43">
        <v>53</v>
      </c>
      <c r="AB43">
        <v>109</v>
      </c>
      <c r="AC43">
        <v>505</v>
      </c>
      <c r="AD43">
        <v>756</v>
      </c>
      <c r="AE43" t="s">
        <v>503</v>
      </c>
      <c r="AF43">
        <v>1</v>
      </c>
      <c r="AG43">
        <v>1</v>
      </c>
      <c r="AH43">
        <v>2</v>
      </c>
      <c r="AI43">
        <v>15</v>
      </c>
      <c r="AJ43">
        <v>5</v>
      </c>
      <c r="AK43">
        <v>20</v>
      </c>
      <c r="AL43">
        <v>40</v>
      </c>
      <c r="AM43">
        <v>1</v>
      </c>
      <c r="AN43">
        <v>10</v>
      </c>
      <c r="AO43">
        <v>3</v>
      </c>
      <c r="AP43">
        <v>3</v>
      </c>
      <c r="AQ43">
        <v>59</v>
      </c>
    </row>
    <row r="44" spans="1:43" ht="12.75">
      <c r="A44" t="s">
        <v>62</v>
      </c>
      <c r="B44" s="74">
        <v>397</v>
      </c>
      <c r="C44" s="74">
        <v>8</v>
      </c>
      <c r="D44" s="74">
        <v>405</v>
      </c>
      <c r="E44" s="74"/>
      <c r="F44" s="74"/>
      <c r="G44" s="74"/>
      <c r="H44" t="s">
        <v>602</v>
      </c>
      <c r="I44">
        <v>80</v>
      </c>
      <c r="J44">
        <v>82</v>
      </c>
      <c r="K44">
        <v>31</v>
      </c>
      <c r="L44">
        <v>86</v>
      </c>
      <c r="M44">
        <v>47</v>
      </c>
      <c r="N44">
        <v>1</v>
      </c>
      <c r="O44">
        <v>3</v>
      </c>
      <c r="P44">
        <v>443</v>
      </c>
      <c r="Q44">
        <v>773</v>
      </c>
      <c r="R44" t="s">
        <v>602</v>
      </c>
      <c r="S44">
        <v>4</v>
      </c>
      <c r="T44">
        <v>1</v>
      </c>
      <c r="U44">
        <v>5</v>
      </c>
      <c r="V44">
        <v>38</v>
      </c>
      <c r="W44">
        <v>104</v>
      </c>
      <c r="X44">
        <v>188</v>
      </c>
      <c r="Y44">
        <v>330</v>
      </c>
      <c r="Z44">
        <v>9</v>
      </c>
      <c r="AA44">
        <v>168</v>
      </c>
      <c r="AB44">
        <v>121</v>
      </c>
      <c r="AC44">
        <v>1576</v>
      </c>
      <c r="AD44">
        <v>2209</v>
      </c>
      <c r="AE44" t="s">
        <v>602</v>
      </c>
      <c r="AF44">
        <v>3</v>
      </c>
      <c r="AG44">
        <v>1</v>
      </c>
      <c r="AH44">
        <v>4</v>
      </c>
      <c r="AI44">
        <v>73</v>
      </c>
      <c r="AJ44">
        <v>171</v>
      </c>
      <c r="AK44">
        <v>199</v>
      </c>
      <c r="AL44">
        <v>443</v>
      </c>
      <c r="AM44">
        <v>5</v>
      </c>
      <c r="AN44">
        <v>45</v>
      </c>
      <c r="AO44">
        <v>19</v>
      </c>
      <c r="AP44">
        <v>111</v>
      </c>
      <c r="AQ44">
        <v>627</v>
      </c>
    </row>
    <row r="45" spans="1:43" ht="12.75">
      <c r="A45" t="s">
        <v>465</v>
      </c>
      <c r="B45" s="74">
        <v>657</v>
      </c>
      <c r="C45" s="74">
        <v>26</v>
      </c>
      <c r="D45" s="74">
        <v>683</v>
      </c>
      <c r="E45" s="74"/>
      <c r="F45" s="74"/>
      <c r="G45" s="74"/>
      <c r="H45" t="s">
        <v>214</v>
      </c>
      <c r="I45">
        <v>0</v>
      </c>
      <c r="J45">
        <v>5</v>
      </c>
      <c r="K45">
        <v>3</v>
      </c>
      <c r="L45">
        <v>0</v>
      </c>
      <c r="M45">
        <v>4</v>
      </c>
      <c r="N45">
        <v>0</v>
      </c>
      <c r="O45">
        <v>0</v>
      </c>
      <c r="P45">
        <v>1</v>
      </c>
      <c r="Q45">
        <v>13</v>
      </c>
      <c r="R45" t="s">
        <v>214</v>
      </c>
      <c r="S45">
        <v>2</v>
      </c>
      <c r="T45">
        <v>0</v>
      </c>
      <c r="U45">
        <v>2</v>
      </c>
      <c r="V45">
        <v>2</v>
      </c>
      <c r="W45">
        <v>2</v>
      </c>
      <c r="X45">
        <v>8</v>
      </c>
      <c r="Y45">
        <v>12</v>
      </c>
      <c r="Z45">
        <v>0</v>
      </c>
      <c r="AA45">
        <v>5</v>
      </c>
      <c r="AB45">
        <v>4</v>
      </c>
      <c r="AC45">
        <v>87</v>
      </c>
      <c r="AD45">
        <v>110</v>
      </c>
      <c r="AE45" t="s">
        <v>214</v>
      </c>
      <c r="AF45">
        <v>0</v>
      </c>
      <c r="AG45">
        <v>0</v>
      </c>
      <c r="AH45">
        <v>0</v>
      </c>
      <c r="AI45">
        <v>0</v>
      </c>
      <c r="AJ45">
        <v>0</v>
      </c>
      <c r="AK45">
        <v>1</v>
      </c>
      <c r="AL45">
        <v>1</v>
      </c>
      <c r="AM45">
        <v>0</v>
      </c>
      <c r="AN45">
        <v>0</v>
      </c>
      <c r="AO45">
        <v>0</v>
      </c>
      <c r="AP45">
        <v>0</v>
      </c>
      <c r="AQ45">
        <v>1</v>
      </c>
    </row>
    <row r="46" spans="1:43" ht="12.75">
      <c r="A46" t="s">
        <v>467</v>
      </c>
      <c r="B46" s="74">
        <v>432</v>
      </c>
      <c r="C46" s="74">
        <v>192</v>
      </c>
      <c r="D46" s="74">
        <v>624</v>
      </c>
      <c r="E46" s="74"/>
      <c r="F46" s="74"/>
      <c r="G46" s="74"/>
      <c r="H46" t="s">
        <v>215</v>
      </c>
      <c r="I46">
        <v>0</v>
      </c>
      <c r="J46">
        <v>1</v>
      </c>
      <c r="K46">
        <v>1</v>
      </c>
      <c r="L46">
        <v>0</v>
      </c>
      <c r="M46">
        <v>3</v>
      </c>
      <c r="N46">
        <v>0</v>
      </c>
      <c r="O46">
        <v>0</v>
      </c>
      <c r="P46">
        <v>0</v>
      </c>
      <c r="Q46">
        <v>5</v>
      </c>
      <c r="R46" t="s">
        <v>215</v>
      </c>
      <c r="S46">
        <v>0</v>
      </c>
      <c r="T46">
        <v>0</v>
      </c>
      <c r="U46">
        <v>0</v>
      </c>
      <c r="V46">
        <v>1</v>
      </c>
      <c r="W46">
        <v>2</v>
      </c>
      <c r="X46">
        <v>2</v>
      </c>
      <c r="Y46">
        <v>5</v>
      </c>
      <c r="Z46">
        <v>0</v>
      </c>
      <c r="AA46">
        <v>7</v>
      </c>
      <c r="AB46">
        <v>4</v>
      </c>
      <c r="AC46">
        <v>46</v>
      </c>
      <c r="AD46">
        <v>62</v>
      </c>
      <c r="AE46" t="s">
        <v>215</v>
      </c>
      <c r="AF46">
        <v>0</v>
      </c>
      <c r="AG46">
        <v>0</v>
      </c>
      <c r="AH46">
        <v>0</v>
      </c>
      <c r="AI46">
        <v>0</v>
      </c>
      <c r="AJ46">
        <v>0</v>
      </c>
      <c r="AK46">
        <v>0</v>
      </c>
      <c r="AL46">
        <v>0</v>
      </c>
      <c r="AM46">
        <v>0</v>
      </c>
      <c r="AN46">
        <v>0</v>
      </c>
      <c r="AO46">
        <v>0</v>
      </c>
      <c r="AP46">
        <v>2</v>
      </c>
      <c r="AQ46">
        <v>2</v>
      </c>
    </row>
    <row r="47" spans="1:43" ht="12.75">
      <c r="A47" t="s">
        <v>469</v>
      </c>
      <c r="B47" s="74">
        <v>780</v>
      </c>
      <c r="C47" s="74">
        <v>38</v>
      </c>
      <c r="D47" s="74">
        <v>818</v>
      </c>
      <c r="E47" s="74"/>
      <c r="F47" s="74"/>
      <c r="G47" s="74"/>
      <c r="H47" t="s">
        <v>561</v>
      </c>
      <c r="I47">
        <v>39</v>
      </c>
      <c r="J47">
        <v>86</v>
      </c>
      <c r="K47">
        <v>15</v>
      </c>
      <c r="L47">
        <v>208</v>
      </c>
      <c r="M47">
        <v>23</v>
      </c>
      <c r="N47">
        <v>0</v>
      </c>
      <c r="O47">
        <v>0</v>
      </c>
      <c r="P47">
        <v>222</v>
      </c>
      <c r="Q47">
        <v>593</v>
      </c>
      <c r="R47" t="s">
        <v>561</v>
      </c>
      <c r="S47">
        <v>3</v>
      </c>
      <c r="T47">
        <v>0</v>
      </c>
      <c r="U47">
        <v>3</v>
      </c>
      <c r="V47">
        <v>72</v>
      </c>
      <c r="W47">
        <v>123</v>
      </c>
      <c r="X47">
        <v>176</v>
      </c>
      <c r="Y47">
        <v>371</v>
      </c>
      <c r="Z47">
        <v>3</v>
      </c>
      <c r="AA47">
        <v>187</v>
      </c>
      <c r="AB47">
        <v>168</v>
      </c>
      <c r="AC47">
        <v>2253</v>
      </c>
      <c r="AD47">
        <v>2985</v>
      </c>
      <c r="AE47" t="s">
        <v>561</v>
      </c>
      <c r="AF47">
        <v>4</v>
      </c>
      <c r="AG47">
        <v>0</v>
      </c>
      <c r="AH47">
        <v>4</v>
      </c>
      <c r="AI47">
        <v>31</v>
      </c>
      <c r="AJ47">
        <v>85</v>
      </c>
      <c r="AK47">
        <v>106</v>
      </c>
      <c r="AL47">
        <v>222</v>
      </c>
      <c r="AM47">
        <v>4</v>
      </c>
      <c r="AN47">
        <v>43</v>
      </c>
      <c r="AO47">
        <v>11</v>
      </c>
      <c r="AP47">
        <v>47</v>
      </c>
      <c r="AQ47">
        <v>331</v>
      </c>
    </row>
    <row r="48" spans="1:43" ht="12.75">
      <c r="A48" t="s">
        <v>471</v>
      </c>
      <c r="B48" s="74">
        <v>535</v>
      </c>
      <c r="C48" s="74">
        <v>0</v>
      </c>
      <c r="D48" s="74">
        <v>535</v>
      </c>
      <c r="E48" s="74"/>
      <c r="F48" s="74"/>
      <c r="G48" s="74"/>
      <c r="H48" t="s">
        <v>306</v>
      </c>
      <c r="I48">
        <v>2</v>
      </c>
      <c r="J48">
        <v>10</v>
      </c>
      <c r="K48">
        <v>2</v>
      </c>
      <c r="L48">
        <v>0</v>
      </c>
      <c r="M48">
        <v>4</v>
      </c>
      <c r="N48">
        <v>0</v>
      </c>
      <c r="O48">
        <v>4</v>
      </c>
      <c r="P48">
        <v>5</v>
      </c>
      <c r="Q48">
        <v>27</v>
      </c>
      <c r="R48" t="s">
        <v>306</v>
      </c>
      <c r="S48">
        <v>0</v>
      </c>
      <c r="T48">
        <v>0</v>
      </c>
      <c r="U48">
        <v>0</v>
      </c>
      <c r="V48">
        <v>6</v>
      </c>
      <c r="W48">
        <v>9</v>
      </c>
      <c r="X48">
        <v>7</v>
      </c>
      <c r="Y48">
        <v>22</v>
      </c>
      <c r="Z48">
        <v>2</v>
      </c>
      <c r="AA48">
        <v>11</v>
      </c>
      <c r="AB48">
        <v>10</v>
      </c>
      <c r="AC48">
        <v>133</v>
      </c>
      <c r="AD48">
        <v>178</v>
      </c>
      <c r="AE48" t="s">
        <v>306</v>
      </c>
      <c r="AF48">
        <v>0</v>
      </c>
      <c r="AG48">
        <v>0</v>
      </c>
      <c r="AH48">
        <v>0</v>
      </c>
      <c r="AI48">
        <v>2</v>
      </c>
      <c r="AJ48">
        <v>2</v>
      </c>
      <c r="AK48">
        <v>1</v>
      </c>
      <c r="AL48">
        <v>5</v>
      </c>
      <c r="AM48">
        <v>0</v>
      </c>
      <c r="AN48">
        <v>0</v>
      </c>
      <c r="AO48">
        <v>0</v>
      </c>
      <c r="AP48">
        <v>3</v>
      </c>
      <c r="AQ48">
        <v>8</v>
      </c>
    </row>
    <row r="49" spans="1:43" ht="12.75">
      <c r="A49" t="s">
        <v>473</v>
      </c>
      <c r="B49" s="74">
        <v>549</v>
      </c>
      <c r="C49" s="74">
        <v>14</v>
      </c>
      <c r="D49" s="74">
        <v>563</v>
      </c>
      <c r="E49" s="74"/>
      <c r="F49" s="74"/>
      <c r="G49" s="74"/>
      <c r="H49" t="s">
        <v>322</v>
      </c>
      <c r="I49">
        <v>14</v>
      </c>
      <c r="J49">
        <v>4</v>
      </c>
      <c r="K49">
        <v>1</v>
      </c>
      <c r="L49">
        <v>0</v>
      </c>
      <c r="M49">
        <v>10</v>
      </c>
      <c r="N49">
        <v>1</v>
      </c>
      <c r="O49">
        <v>0</v>
      </c>
      <c r="P49">
        <v>35</v>
      </c>
      <c r="Q49">
        <v>65</v>
      </c>
      <c r="R49" t="s">
        <v>322</v>
      </c>
      <c r="S49">
        <v>0</v>
      </c>
      <c r="T49">
        <v>0</v>
      </c>
      <c r="U49">
        <v>0</v>
      </c>
      <c r="V49">
        <v>3</v>
      </c>
      <c r="W49">
        <v>9</v>
      </c>
      <c r="X49">
        <v>18</v>
      </c>
      <c r="Y49">
        <v>30</v>
      </c>
      <c r="Z49">
        <v>3</v>
      </c>
      <c r="AA49">
        <v>38</v>
      </c>
      <c r="AB49">
        <v>32</v>
      </c>
      <c r="AC49">
        <v>815</v>
      </c>
      <c r="AD49">
        <v>918</v>
      </c>
      <c r="AE49" t="s">
        <v>322</v>
      </c>
      <c r="AF49">
        <v>0</v>
      </c>
      <c r="AG49">
        <v>0</v>
      </c>
      <c r="AH49">
        <v>0</v>
      </c>
      <c r="AI49">
        <v>1</v>
      </c>
      <c r="AJ49">
        <v>7</v>
      </c>
      <c r="AK49">
        <v>27</v>
      </c>
      <c r="AL49">
        <v>35</v>
      </c>
      <c r="AM49">
        <v>1</v>
      </c>
      <c r="AN49">
        <v>4</v>
      </c>
      <c r="AO49">
        <v>0</v>
      </c>
      <c r="AP49">
        <v>3</v>
      </c>
      <c r="AQ49">
        <v>43</v>
      </c>
    </row>
    <row r="50" spans="1:43" ht="12.75">
      <c r="A50" t="s">
        <v>475</v>
      </c>
      <c r="B50" s="74">
        <v>333</v>
      </c>
      <c r="C50" s="74">
        <v>2</v>
      </c>
      <c r="D50" s="74">
        <v>335</v>
      </c>
      <c r="E50" s="74"/>
      <c r="F50" s="74"/>
      <c r="G50" s="74"/>
      <c r="H50" t="s">
        <v>180</v>
      </c>
      <c r="I50">
        <v>29</v>
      </c>
      <c r="J50">
        <v>30</v>
      </c>
      <c r="K50">
        <v>2</v>
      </c>
      <c r="L50">
        <v>13</v>
      </c>
      <c r="M50">
        <v>10</v>
      </c>
      <c r="N50">
        <v>14</v>
      </c>
      <c r="O50">
        <v>8</v>
      </c>
      <c r="P50">
        <v>65</v>
      </c>
      <c r="Q50">
        <v>171</v>
      </c>
      <c r="R50" t="s">
        <v>180</v>
      </c>
      <c r="S50">
        <v>0</v>
      </c>
      <c r="T50">
        <v>0</v>
      </c>
      <c r="U50">
        <v>0</v>
      </c>
      <c r="V50">
        <v>4</v>
      </c>
      <c r="W50">
        <v>34</v>
      </c>
      <c r="X50">
        <v>68</v>
      </c>
      <c r="Y50">
        <v>106</v>
      </c>
      <c r="Z50">
        <v>21</v>
      </c>
      <c r="AA50">
        <v>88</v>
      </c>
      <c r="AB50">
        <v>116</v>
      </c>
      <c r="AC50">
        <v>1531</v>
      </c>
      <c r="AD50">
        <v>1862</v>
      </c>
      <c r="AE50" t="s">
        <v>180</v>
      </c>
      <c r="AF50">
        <v>0</v>
      </c>
      <c r="AG50">
        <v>0</v>
      </c>
      <c r="AH50">
        <v>0</v>
      </c>
      <c r="AI50">
        <v>0</v>
      </c>
      <c r="AJ50">
        <v>12</v>
      </c>
      <c r="AK50">
        <v>53</v>
      </c>
      <c r="AL50">
        <v>65</v>
      </c>
      <c r="AM50">
        <v>3</v>
      </c>
      <c r="AN50">
        <v>14</v>
      </c>
      <c r="AO50">
        <v>2</v>
      </c>
      <c r="AP50">
        <v>13</v>
      </c>
      <c r="AQ50">
        <v>97</v>
      </c>
    </row>
    <row r="51" spans="1:43" ht="12.75">
      <c r="A51" t="s">
        <v>477</v>
      </c>
      <c r="B51" s="74">
        <v>409</v>
      </c>
      <c r="C51" s="74">
        <v>9</v>
      </c>
      <c r="D51" s="74">
        <v>418</v>
      </c>
      <c r="E51" s="74"/>
      <c r="F51" s="74"/>
      <c r="G51" s="74"/>
      <c r="H51" t="s">
        <v>392</v>
      </c>
      <c r="I51">
        <v>1</v>
      </c>
      <c r="J51">
        <v>15</v>
      </c>
      <c r="K51">
        <v>2</v>
      </c>
      <c r="L51">
        <v>0</v>
      </c>
      <c r="M51">
        <v>4</v>
      </c>
      <c r="N51">
        <v>0</v>
      </c>
      <c r="O51">
        <v>0</v>
      </c>
      <c r="P51">
        <v>1</v>
      </c>
      <c r="Q51">
        <v>23</v>
      </c>
      <c r="R51" t="s">
        <v>392</v>
      </c>
      <c r="S51">
        <v>15</v>
      </c>
      <c r="T51">
        <v>0</v>
      </c>
      <c r="U51">
        <v>15</v>
      </c>
      <c r="V51">
        <v>2</v>
      </c>
      <c r="W51">
        <v>4</v>
      </c>
      <c r="X51">
        <v>16</v>
      </c>
      <c r="Y51">
        <v>22</v>
      </c>
      <c r="Z51">
        <v>2</v>
      </c>
      <c r="AA51">
        <v>11</v>
      </c>
      <c r="AB51">
        <v>8</v>
      </c>
      <c r="AC51">
        <v>28</v>
      </c>
      <c r="AD51">
        <v>86</v>
      </c>
      <c r="AE51" t="s">
        <v>392</v>
      </c>
      <c r="AF51">
        <v>0</v>
      </c>
      <c r="AG51">
        <v>0</v>
      </c>
      <c r="AH51">
        <v>0</v>
      </c>
      <c r="AI51">
        <v>0</v>
      </c>
      <c r="AJ51">
        <v>0</v>
      </c>
      <c r="AK51">
        <v>1</v>
      </c>
      <c r="AL51">
        <v>1</v>
      </c>
      <c r="AM51">
        <v>0</v>
      </c>
      <c r="AN51">
        <v>0</v>
      </c>
      <c r="AO51">
        <v>0</v>
      </c>
      <c r="AP51">
        <v>0</v>
      </c>
      <c r="AQ51">
        <v>1</v>
      </c>
    </row>
    <row r="52" spans="1:43" ht="12.75">
      <c r="A52" t="s">
        <v>479</v>
      </c>
      <c r="B52" s="74">
        <v>427</v>
      </c>
      <c r="C52" s="74">
        <v>5</v>
      </c>
      <c r="D52" s="74">
        <v>432</v>
      </c>
      <c r="E52" s="74"/>
      <c r="F52" s="74"/>
      <c r="G52" s="74"/>
      <c r="H52" t="s">
        <v>507</v>
      </c>
      <c r="I52">
        <v>13</v>
      </c>
      <c r="J52">
        <v>18</v>
      </c>
      <c r="K52">
        <v>8</v>
      </c>
      <c r="L52">
        <v>60</v>
      </c>
      <c r="M52">
        <v>13</v>
      </c>
      <c r="N52">
        <v>0</v>
      </c>
      <c r="O52">
        <v>9</v>
      </c>
      <c r="P52">
        <v>110</v>
      </c>
      <c r="Q52">
        <v>231</v>
      </c>
      <c r="R52" t="s">
        <v>507</v>
      </c>
      <c r="S52">
        <v>1</v>
      </c>
      <c r="T52">
        <v>0</v>
      </c>
      <c r="U52">
        <v>1</v>
      </c>
      <c r="V52">
        <v>25</v>
      </c>
      <c r="W52">
        <v>45</v>
      </c>
      <c r="X52">
        <v>51</v>
      </c>
      <c r="Y52">
        <v>121</v>
      </c>
      <c r="Z52">
        <v>4</v>
      </c>
      <c r="AA52">
        <v>68</v>
      </c>
      <c r="AB52">
        <v>42</v>
      </c>
      <c r="AC52">
        <v>1095</v>
      </c>
      <c r="AD52">
        <v>1331</v>
      </c>
      <c r="AE52" t="s">
        <v>507</v>
      </c>
      <c r="AF52">
        <v>0</v>
      </c>
      <c r="AG52">
        <v>0</v>
      </c>
      <c r="AH52">
        <v>0</v>
      </c>
      <c r="AI52">
        <v>4</v>
      </c>
      <c r="AJ52">
        <v>33</v>
      </c>
      <c r="AK52">
        <v>73</v>
      </c>
      <c r="AL52">
        <v>110</v>
      </c>
      <c r="AM52">
        <v>3</v>
      </c>
      <c r="AN52">
        <v>35</v>
      </c>
      <c r="AO52">
        <v>9</v>
      </c>
      <c r="AP52">
        <v>17</v>
      </c>
      <c r="AQ52">
        <v>174</v>
      </c>
    </row>
    <row r="53" spans="1:43" ht="12.75">
      <c r="A53" t="s">
        <v>481</v>
      </c>
      <c r="B53" s="74">
        <v>568</v>
      </c>
      <c r="C53" s="74">
        <v>13</v>
      </c>
      <c r="D53" s="74">
        <v>581</v>
      </c>
      <c r="E53" s="74"/>
      <c r="F53" s="74"/>
      <c r="G53" s="74"/>
      <c r="H53" t="s">
        <v>359</v>
      </c>
      <c r="I53">
        <v>23</v>
      </c>
      <c r="J53">
        <v>11</v>
      </c>
      <c r="K53">
        <v>2</v>
      </c>
      <c r="L53">
        <v>14</v>
      </c>
      <c r="M53">
        <v>11</v>
      </c>
      <c r="N53">
        <v>1</v>
      </c>
      <c r="O53">
        <v>0</v>
      </c>
      <c r="P53">
        <v>105</v>
      </c>
      <c r="Q53">
        <v>167</v>
      </c>
      <c r="R53" t="s">
        <v>359</v>
      </c>
      <c r="S53">
        <v>0</v>
      </c>
      <c r="T53">
        <v>0</v>
      </c>
      <c r="U53">
        <v>0</v>
      </c>
      <c r="V53">
        <v>8</v>
      </c>
      <c r="W53">
        <v>17</v>
      </c>
      <c r="X53">
        <v>37</v>
      </c>
      <c r="Y53">
        <v>62</v>
      </c>
      <c r="Z53">
        <v>12</v>
      </c>
      <c r="AA53">
        <v>71</v>
      </c>
      <c r="AB53">
        <v>49</v>
      </c>
      <c r="AC53">
        <v>881</v>
      </c>
      <c r="AD53">
        <v>1075</v>
      </c>
      <c r="AE53" t="s">
        <v>359</v>
      </c>
      <c r="AF53">
        <v>2</v>
      </c>
      <c r="AG53">
        <v>0</v>
      </c>
      <c r="AH53">
        <v>2</v>
      </c>
      <c r="AI53">
        <v>2</v>
      </c>
      <c r="AJ53">
        <v>18</v>
      </c>
      <c r="AK53">
        <v>85</v>
      </c>
      <c r="AL53">
        <v>105</v>
      </c>
      <c r="AM53">
        <v>1</v>
      </c>
      <c r="AN53">
        <v>10</v>
      </c>
      <c r="AO53">
        <v>1</v>
      </c>
      <c r="AP53">
        <v>5</v>
      </c>
      <c r="AQ53">
        <v>124</v>
      </c>
    </row>
    <row r="54" spans="1:43" ht="12.75">
      <c r="A54" t="s">
        <v>483</v>
      </c>
      <c r="B54" s="74">
        <v>624</v>
      </c>
      <c r="C54" s="74">
        <v>168</v>
      </c>
      <c r="D54" s="74">
        <v>792</v>
      </c>
      <c r="E54" s="74"/>
      <c r="F54" s="74"/>
      <c r="G54" s="74"/>
      <c r="H54" t="s">
        <v>513</v>
      </c>
      <c r="I54">
        <v>7</v>
      </c>
      <c r="J54">
        <v>9</v>
      </c>
      <c r="K54">
        <v>1</v>
      </c>
      <c r="L54">
        <v>2</v>
      </c>
      <c r="M54">
        <v>27</v>
      </c>
      <c r="N54">
        <v>0</v>
      </c>
      <c r="O54">
        <v>11</v>
      </c>
      <c r="P54">
        <v>0</v>
      </c>
      <c r="Q54">
        <v>57</v>
      </c>
      <c r="R54" t="s">
        <v>513</v>
      </c>
      <c r="S54">
        <v>1</v>
      </c>
      <c r="T54">
        <v>0</v>
      </c>
      <c r="U54">
        <v>1</v>
      </c>
      <c r="V54">
        <v>2</v>
      </c>
      <c r="W54">
        <v>10</v>
      </c>
      <c r="X54">
        <v>45</v>
      </c>
      <c r="Y54">
        <v>57</v>
      </c>
      <c r="Z54">
        <v>0</v>
      </c>
      <c r="AA54">
        <v>37</v>
      </c>
      <c r="AB54">
        <v>30</v>
      </c>
      <c r="AC54">
        <v>404</v>
      </c>
      <c r="AD54">
        <v>529</v>
      </c>
      <c r="AE54" t="s">
        <v>513</v>
      </c>
      <c r="AF54">
        <v>0</v>
      </c>
      <c r="AG54">
        <v>0</v>
      </c>
      <c r="AH54">
        <v>0</v>
      </c>
      <c r="AI54">
        <v>0</v>
      </c>
      <c r="AJ54">
        <v>0</v>
      </c>
      <c r="AK54">
        <v>0</v>
      </c>
      <c r="AL54">
        <v>0</v>
      </c>
      <c r="AM54">
        <v>0</v>
      </c>
      <c r="AN54">
        <v>0</v>
      </c>
      <c r="AO54">
        <v>2</v>
      </c>
      <c r="AP54">
        <v>1</v>
      </c>
      <c r="AQ54">
        <v>3</v>
      </c>
    </row>
    <row r="55" spans="1:43" ht="12.75">
      <c r="A55" t="s">
        <v>485</v>
      </c>
      <c r="B55" s="74">
        <v>1571</v>
      </c>
      <c r="C55" s="74">
        <v>88</v>
      </c>
      <c r="D55" s="74">
        <v>1659</v>
      </c>
      <c r="E55" s="74"/>
      <c r="F55" s="74"/>
      <c r="G55" s="74"/>
      <c r="H55" t="s">
        <v>521</v>
      </c>
      <c r="I55">
        <v>11</v>
      </c>
      <c r="J55">
        <v>18</v>
      </c>
      <c r="K55">
        <v>7</v>
      </c>
      <c r="L55">
        <v>47</v>
      </c>
      <c r="M55">
        <v>23</v>
      </c>
      <c r="N55">
        <v>0</v>
      </c>
      <c r="O55">
        <v>3</v>
      </c>
      <c r="P55">
        <v>163</v>
      </c>
      <c r="Q55">
        <v>272</v>
      </c>
      <c r="R55" t="s">
        <v>521</v>
      </c>
      <c r="S55">
        <v>7</v>
      </c>
      <c r="T55">
        <v>0</v>
      </c>
      <c r="U55">
        <v>7</v>
      </c>
      <c r="V55">
        <v>27</v>
      </c>
      <c r="W55">
        <v>39</v>
      </c>
      <c r="X55">
        <v>43</v>
      </c>
      <c r="Y55">
        <v>109</v>
      </c>
      <c r="Z55">
        <v>3</v>
      </c>
      <c r="AA55">
        <v>45</v>
      </c>
      <c r="AB55">
        <v>18</v>
      </c>
      <c r="AC55">
        <v>367</v>
      </c>
      <c r="AD55">
        <v>549</v>
      </c>
      <c r="AE55" t="s">
        <v>521</v>
      </c>
      <c r="AF55">
        <v>4</v>
      </c>
      <c r="AG55">
        <v>1</v>
      </c>
      <c r="AH55">
        <v>5</v>
      </c>
      <c r="AI55">
        <v>23</v>
      </c>
      <c r="AJ55">
        <v>57</v>
      </c>
      <c r="AK55">
        <v>83</v>
      </c>
      <c r="AL55">
        <v>163</v>
      </c>
      <c r="AM55">
        <v>0</v>
      </c>
      <c r="AN55">
        <v>2</v>
      </c>
      <c r="AO55">
        <v>4</v>
      </c>
      <c r="AP55">
        <v>6</v>
      </c>
      <c r="AQ55">
        <v>180</v>
      </c>
    </row>
    <row r="56" spans="1:43" ht="12.75">
      <c r="A56" t="s">
        <v>488</v>
      </c>
      <c r="B56" s="74">
        <v>303</v>
      </c>
      <c r="C56" s="74">
        <v>50</v>
      </c>
      <c r="D56" s="74">
        <v>353</v>
      </c>
      <c r="E56" s="74"/>
      <c r="F56" s="74"/>
      <c r="G56" s="74"/>
      <c r="H56" t="s">
        <v>477</v>
      </c>
      <c r="I56">
        <v>3</v>
      </c>
      <c r="J56">
        <v>11</v>
      </c>
      <c r="K56">
        <v>3</v>
      </c>
      <c r="L56">
        <v>0</v>
      </c>
      <c r="M56">
        <v>7</v>
      </c>
      <c r="N56">
        <v>0</v>
      </c>
      <c r="O56">
        <v>0</v>
      </c>
      <c r="P56">
        <v>1</v>
      </c>
      <c r="Q56">
        <v>25</v>
      </c>
      <c r="R56" t="s">
        <v>477</v>
      </c>
      <c r="S56">
        <v>0</v>
      </c>
      <c r="T56">
        <v>0</v>
      </c>
      <c r="U56">
        <v>0</v>
      </c>
      <c r="V56">
        <v>1</v>
      </c>
      <c r="W56">
        <v>7</v>
      </c>
      <c r="X56">
        <v>16</v>
      </c>
      <c r="Y56">
        <v>24</v>
      </c>
      <c r="Z56">
        <v>1</v>
      </c>
      <c r="AA56">
        <v>23</v>
      </c>
      <c r="AB56">
        <v>15</v>
      </c>
      <c r="AC56">
        <v>346</v>
      </c>
      <c r="AD56">
        <v>409</v>
      </c>
      <c r="AE56" t="s">
        <v>477</v>
      </c>
      <c r="AF56">
        <v>0</v>
      </c>
      <c r="AG56">
        <v>0</v>
      </c>
      <c r="AH56">
        <v>0</v>
      </c>
      <c r="AI56">
        <v>0</v>
      </c>
      <c r="AJ56">
        <v>0</v>
      </c>
      <c r="AK56">
        <v>1</v>
      </c>
      <c r="AL56">
        <v>1</v>
      </c>
      <c r="AM56">
        <v>0</v>
      </c>
      <c r="AN56">
        <v>0</v>
      </c>
      <c r="AO56">
        <v>0</v>
      </c>
      <c r="AP56">
        <v>8</v>
      </c>
      <c r="AQ56">
        <v>9</v>
      </c>
    </row>
    <row r="57" spans="1:43" ht="12.75">
      <c r="A57" t="s">
        <v>490</v>
      </c>
      <c r="B57" s="74">
        <v>396</v>
      </c>
      <c r="C57" s="74">
        <v>3</v>
      </c>
      <c r="D57" s="74">
        <v>399</v>
      </c>
      <c r="E57" s="74"/>
      <c r="F57" s="74"/>
      <c r="G57" s="74"/>
      <c r="H57" t="s">
        <v>481</v>
      </c>
      <c r="I57">
        <v>6</v>
      </c>
      <c r="J57">
        <v>9</v>
      </c>
      <c r="K57">
        <v>0</v>
      </c>
      <c r="L57">
        <v>0</v>
      </c>
      <c r="M57">
        <v>7</v>
      </c>
      <c r="N57">
        <v>2</v>
      </c>
      <c r="O57">
        <v>17</v>
      </c>
      <c r="P57">
        <v>4</v>
      </c>
      <c r="Q57">
        <v>45</v>
      </c>
      <c r="R57" t="s">
        <v>481</v>
      </c>
      <c r="S57">
        <v>0</v>
      </c>
      <c r="T57">
        <v>0</v>
      </c>
      <c r="U57">
        <v>0</v>
      </c>
      <c r="V57">
        <v>3</v>
      </c>
      <c r="W57">
        <v>4</v>
      </c>
      <c r="X57">
        <v>34</v>
      </c>
      <c r="Y57">
        <v>41</v>
      </c>
      <c r="Z57">
        <v>3</v>
      </c>
      <c r="AA57">
        <v>41</v>
      </c>
      <c r="AB57">
        <v>18</v>
      </c>
      <c r="AC57">
        <v>465</v>
      </c>
      <c r="AD57">
        <v>568</v>
      </c>
      <c r="AE57" t="s">
        <v>481</v>
      </c>
      <c r="AF57">
        <v>0</v>
      </c>
      <c r="AG57">
        <v>0</v>
      </c>
      <c r="AH57">
        <v>0</v>
      </c>
      <c r="AI57">
        <v>0</v>
      </c>
      <c r="AJ57">
        <v>1</v>
      </c>
      <c r="AK57">
        <v>3</v>
      </c>
      <c r="AL57">
        <v>4</v>
      </c>
      <c r="AM57">
        <v>0</v>
      </c>
      <c r="AN57">
        <v>0</v>
      </c>
      <c r="AO57">
        <v>0</v>
      </c>
      <c r="AP57">
        <v>9</v>
      </c>
      <c r="AQ57">
        <v>13</v>
      </c>
    </row>
    <row r="58" spans="1:43" ht="12.75">
      <c r="A58" t="s">
        <v>492</v>
      </c>
      <c r="B58" s="74">
        <v>624</v>
      </c>
      <c r="C58" s="74">
        <v>14</v>
      </c>
      <c r="D58" s="74">
        <v>638</v>
      </c>
      <c r="E58" s="74"/>
      <c r="F58" s="74"/>
      <c r="G58" s="74"/>
      <c r="H58" t="s">
        <v>452</v>
      </c>
      <c r="I58">
        <v>4</v>
      </c>
      <c r="J58">
        <v>10</v>
      </c>
      <c r="K58">
        <v>0</v>
      </c>
      <c r="L58">
        <v>0</v>
      </c>
      <c r="M58">
        <v>7</v>
      </c>
      <c r="N58">
        <v>1</v>
      </c>
      <c r="O58">
        <v>10</v>
      </c>
      <c r="P58">
        <v>3</v>
      </c>
      <c r="Q58">
        <v>35</v>
      </c>
      <c r="R58" t="s">
        <v>452</v>
      </c>
      <c r="S58">
        <v>0</v>
      </c>
      <c r="T58">
        <v>0</v>
      </c>
      <c r="U58">
        <v>0</v>
      </c>
      <c r="V58">
        <v>1</v>
      </c>
      <c r="W58">
        <v>6</v>
      </c>
      <c r="X58">
        <v>25</v>
      </c>
      <c r="Y58">
        <v>32</v>
      </c>
      <c r="Z58">
        <v>4</v>
      </c>
      <c r="AA58">
        <v>29</v>
      </c>
      <c r="AB58">
        <v>18</v>
      </c>
      <c r="AC58">
        <v>483</v>
      </c>
      <c r="AD58">
        <v>566</v>
      </c>
      <c r="AE58" t="s">
        <v>452</v>
      </c>
      <c r="AF58">
        <v>0</v>
      </c>
      <c r="AG58">
        <v>0</v>
      </c>
      <c r="AH58">
        <v>0</v>
      </c>
      <c r="AI58">
        <v>0</v>
      </c>
      <c r="AJ58">
        <v>0</v>
      </c>
      <c r="AK58">
        <v>3</v>
      </c>
      <c r="AL58">
        <v>3</v>
      </c>
      <c r="AM58">
        <v>0</v>
      </c>
      <c r="AN58">
        <v>0</v>
      </c>
      <c r="AO58">
        <v>0</v>
      </c>
      <c r="AP58">
        <v>2</v>
      </c>
      <c r="AQ58">
        <v>5</v>
      </c>
    </row>
    <row r="59" spans="1:30" ht="12.75">
      <c r="A59" t="s">
        <v>494</v>
      </c>
      <c r="B59" s="74">
        <v>561</v>
      </c>
      <c r="C59" s="74">
        <v>6</v>
      </c>
      <c r="D59" s="74">
        <v>567</v>
      </c>
      <c r="E59" s="74"/>
      <c r="F59" s="74"/>
      <c r="G59" s="74"/>
      <c r="H59" t="s">
        <v>192</v>
      </c>
      <c r="I59">
        <v>0</v>
      </c>
      <c r="J59">
        <v>0</v>
      </c>
      <c r="K59">
        <v>0</v>
      </c>
      <c r="L59">
        <v>0</v>
      </c>
      <c r="M59">
        <v>1</v>
      </c>
      <c r="N59">
        <v>0</v>
      </c>
      <c r="O59">
        <v>0</v>
      </c>
      <c r="P59">
        <v>0</v>
      </c>
      <c r="Q59">
        <v>1</v>
      </c>
      <c r="R59" t="s">
        <v>192</v>
      </c>
      <c r="S59">
        <v>0</v>
      </c>
      <c r="T59">
        <v>0</v>
      </c>
      <c r="U59">
        <v>0</v>
      </c>
      <c r="V59">
        <v>0</v>
      </c>
      <c r="W59">
        <v>1</v>
      </c>
      <c r="X59">
        <v>0</v>
      </c>
      <c r="Y59">
        <v>1</v>
      </c>
      <c r="Z59">
        <v>0</v>
      </c>
      <c r="AA59">
        <v>0</v>
      </c>
      <c r="AB59">
        <v>1</v>
      </c>
      <c r="AC59">
        <v>0</v>
      </c>
      <c r="AD59">
        <v>2</v>
      </c>
    </row>
    <row r="60" spans="1:43" ht="12.75">
      <c r="A60" t="s">
        <v>136</v>
      </c>
      <c r="B60" s="74">
        <v>292</v>
      </c>
      <c r="C60" s="74">
        <v>4</v>
      </c>
      <c r="D60" s="74">
        <v>296</v>
      </c>
      <c r="E60" s="74"/>
      <c r="F60" s="74"/>
      <c r="G60" s="74"/>
      <c r="H60" t="s">
        <v>342</v>
      </c>
      <c r="I60">
        <v>4</v>
      </c>
      <c r="J60">
        <v>6</v>
      </c>
      <c r="K60">
        <v>0</v>
      </c>
      <c r="L60">
        <v>0</v>
      </c>
      <c r="M60">
        <v>9</v>
      </c>
      <c r="N60">
        <v>0</v>
      </c>
      <c r="O60">
        <v>0</v>
      </c>
      <c r="P60">
        <v>2</v>
      </c>
      <c r="Q60">
        <v>21</v>
      </c>
      <c r="R60" t="s">
        <v>342</v>
      </c>
      <c r="S60">
        <v>0</v>
      </c>
      <c r="T60">
        <v>0</v>
      </c>
      <c r="U60">
        <v>0</v>
      </c>
      <c r="V60">
        <v>2</v>
      </c>
      <c r="W60">
        <v>2</v>
      </c>
      <c r="X60">
        <v>15</v>
      </c>
      <c r="Y60">
        <v>19</v>
      </c>
      <c r="Z60">
        <v>7</v>
      </c>
      <c r="AA60">
        <v>24</v>
      </c>
      <c r="AB60">
        <v>14</v>
      </c>
      <c r="AC60">
        <v>360</v>
      </c>
      <c r="AD60">
        <v>424</v>
      </c>
      <c r="AE60" t="s">
        <v>342</v>
      </c>
      <c r="AF60">
        <v>0</v>
      </c>
      <c r="AG60">
        <v>0</v>
      </c>
      <c r="AH60">
        <v>0</v>
      </c>
      <c r="AI60">
        <v>0</v>
      </c>
      <c r="AJ60">
        <v>1</v>
      </c>
      <c r="AK60">
        <v>1</v>
      </c>
      <c r="AL60">
        <v>2</v>
      </c>
      <c r="AM60">
        <v>0</v>
      </c>
      <c r="AN60">
        <v>1</v>
      </c>
      <c r="AO60">
        <v>0</v>
      </c>
      <c r="AP60">
        <v>0</v>
      </c>
      <c r="AQ60">
        <v>3</v>
      </c>
    </row>
    <row r="61" spans="1:43" ht="12.75">
      <c r="A61" t="s">
        <v>497</v>
      </c>
      <c r="B61" s="74">
        <v>221</v>
      </c>
      <c r="C61" s="74">
        <v>0</v>
      </c>
      <c r="D61" s="74">
        <v>221</v>
      </c>
      <c r="E61" s="74"/>
      <c r="F61" s="74"/>
      <c r="G61" s="74"/>
      <c r="H61" t="s">
        <v>604</v>
      </c>
      <c r="I61">
        <v>1</v>
      </c>
      <c r="J61">
        <v>4</v>
      </c>
      <c r="K61">
        <v>4</v>
      </c>
      <c r="L61">
        <v>2</v>
      </c>
      <c r="M61">
        <v>11</v>
      </c>
      <c r="N61">
        <v>0</v>
      </c>
      <c r="O61">
        <v>0</v>
      </c>
      <c r="P61">
        <v>11</v>
      </c>
      <c r="Q61">
        <v>33</v>
      </c>
      <c r="R61" t="s">
        <v>604</v>
      </c>
      <c r="S61">
        <v>1</v>
      </c>
      <c r="T61">
        <v>0</v>
      </c>
      <c r="U61">
        <v>1</v>
      </c>
      <c r="V61">
        <v>4</v>
      </c>
      <c r="W61">
        <v>4</v>
      </c>
      <c r="X61">
        <v>14</v>
      </c>
      <c r="Y61">
        <v>22</v>
      </c>
      <c r="Z61">
        <v>1</v>
      </c>
      <c r="AA61">
        <v>15</v>
      </c>
      <c r="AB61">
        <v>7</v>
      </c>
      <c r="AC61">
        <v>263</v>
      </c>
      <c r="AD61">
        <v>309</v>
      </c>
      <c r="AE61" t="s">
        <v>604</v>
      </c>
      <c r="AF61">
        <v>0</v>
      </c>
      <c r="AG61">
        <v>0</v>
      </c>
      <c r="AH61">
        <v>0</v>
      </c>
      <c r="AI61">
        <v>1</v>
      </c>
      <c r="AJ61">
        <v>4</v>
      </c>
      <c r="AK61">
        <v>6</v>
      </c>
      <c r="AL61">
        <v>11</v>
      </c>
      <c r="AM61">
        <v>0</v>
      </c>
      <c r="AN61">
        <v>0</v>
      </c>
      <c r="AO61">
        <v>2</v>
      </c>
      <c r="AP61">
        <v>0</v>
      </c>
      <c r="AQ61">
        <v>13</v>
      </c>
    </row>
    <row r="62" spans="1:43" ht="12.75">
      <c r="A62" t="s">
        <v>499</v>
      </c>
      <c r="B62" s="74">
        <v>380</v>
      </c>
      <c r="C62" s="74">
        <v>0</v>
      </c>
      <c r="D62" s="74">
        <v>380</v>
      </c>
      <c r="E62" s="74"/>
      <c r="F62" s="74"/>
      <c r="G62" s="74"/>
      <c r="H62" t="s">
        <v>232</v>
      </c>
      <c r="I62">
        <v>5</v>
      </c>
      <c r="J62">
        <v>16</v>
      </c>
      <c r="K62">
        <v>10</v>
      </c>
      <c r="L62">
        <v>31</v>
      </c>
      <c r="M62">
        <v>10</v>
      </c>
      <c r="N62">
        <v>0</v>
      </c>
      <c r="O62">
        <v>2</v>
      </c>
      <c r="P62">
        <v>30</v>
      </c>
      <c r="Q62">
        <v>104</v>
      </c>
      <c r="R62" t="s">
        <v>232</v>
      </c>
      <c r="S62">
        <v>8</v>
      </c>
      <c r="T62">
        <v>0</v>
      </c>
      <c r="U62">
        <v>8</v>
      </c>
      <c r="V62">
        <v>18</v>
      </c>
      <c r="W62">
        <v>24</v>
      </c>
      <c r="X62">
        <v>32</v>
      </c>
      <c r="Y62">
        <v>74</v>
      </c>
      <c r="Z62">
        <v>0</v>
      </c>
      <c r="AA62">
        <v>31</v>
      </c>
      <c r="AB62">
        <v>12</v>
      </c>
      <c r="AC62">
        <v>265</v>
      </c>
      <c r="AD62">
        <v>390</v>
      </c>
      <c r="AE62" t="s">
        <v>232</v>
      </c>
      <c r="AF62">
        <v>0</v>
      </c>
      <c r="AG62">
        <v>0</v>
      </c>
      <c r="AH62">
        <v>0</v>
      </c>
      <c r="AI62">
        <v>2</v>
      </c>
      <c r="AJ62">
        <v>8</v>
      </c>
      <c r="AK62">
        <v>20</v>
      </c>
      <c r="AL62">
        <v>30</v>
      </c>
      <c r="AM62">
        <v>0</v>
      </c>
      <c r="AN62">
        <v>2</v>
      </c>
      <c r="AO62">
        <v>2</v>
      </c>
      <c r="AP62">
        <v>1</v>
      </c>
      <c r="AQ62">
        <v>35</v>
      </c>
    </row>
    <row r="63" spans="1:43" ht="12.75">
      <c r="A63" t="s">
        <v>501</v>
      </c>
      <c r="B63" s="74">
        <v>538</v>
      </c>
      <c r="C63" s="74">
        <v>2</v>
      </c>
      <c r="D63" s="74">
        <v>540</v>
      </c>
      <c r="E63" s="74"/>
      <c r="F63" s="74"/>
      <c r="G63" s="74"/>
      <c r="H63" t="s">
        <v>236</v>
      </c>
      <c r="I63">
        <v>34</v>
      </c>
      <c r="J63">
        <v>69</v>
      </c>
      <c r="K63">
        <v>10</v>
      </c>
      <c r="L63">
        <v>163</v>
      </c>
      <c r="M63">
        <v>12</v>
      </c>
      <c r="N63">
        <v>48</v>
      </c>
      <c r="O63">
        <v>0</v>
      </c>
      <c r="P63">
        <v>1815</v>
      </c>
      <c r="Q63">
        <v>2151</v>
      </c>
      <c r="R63" t="s">
        <v>236</v>
      </c>
      <c r="S63">
        <v>5</v>
      </c>
      <c r="T63">
        <v>0</v>
      </c>
      <c r="U63">
        <v>5</v>
      </c>
      <c r="V63">
        <v>68</v>
      </c>
      <c r="W63">
        <v>107</v>
      </c>
      <c r="X63">
        <v>161</v>
      </c>
      <c r="Y63">
        <v>336</v>
      </c>
      <c r="Z63">
        <v>5</v>
      </c>
      <c r="AA63">
        <v>132</v>
      </c>
      <c r="AB63">
        <v>112</v>
      </c>
      <c r="AC63">
        <v>1931</v>
      </c>
      <c r="AD63">
        <v>2521</v>
      </c>
      <c r="AE63" t="s">
        <v>236</v>
      </c>
      <c r="AF63">
        <v>1</v>
      </c>
      <c r="AG63">
        <v>0</v>
      </c>
      <c r="AH63">
        <v>1</v>
      </c>
      <c r="AI63">
        <v>225</v>
      </c>
      <c r="AJ63">
        <v>669</v>
      </c>
      <c r="AK63">
        <v>921</v>
      </c>
      <c r="AL63">
        <v>1815</v>
      </c>
      <c r="AM63">
        <v>1</v>
      </c>
      <c r="AN63">
        <v>264</v>
      </c>
      <c r="AO63">
        <v>239</v>
      </c>
      <c r="AP63">
        <v>147</v>
      </c>
      <c r="AQ63">
        <v>2467</v>
      </c>
    </row>
    <row r="64" spans="1:43" ht="12.75">
      <c r="A64" t="s">
        <v>503</v>
      </c>
      <c r="B64" s="74">
        <v>756</v>
      </c>
      <c r="C64" s="74">
        <v>59</v>
      </c>
      <c r="D64" s="74">
        <v>815</v>
      </c>
      <c r="E64" s="74"/>
      <c r="F64" s="74"/>
      <c r="G64" s="74"/>
      <c r="H64" t="s">
        <v>276</v>
      </c>
      <c r="I64">
        <v>6</v>
      </c>
      <c r="J64">
        <v>17</v>
      </c>
      <c r="K64">
        <v>6</v>
      </c>
      <c r="L64">
        <v>0</v>
      </c>
      <c r="M64">
        <v>14</v>
      </c>
      <c r="N64">
        <v>0</v>
      </c>
      <c r="O64">
        <v>1</v>
      </c>
      <c r="P64">
        <v>2</v>
      </c>
      <c r="Q64">
        <v>46</v>
      </c>
      <c r="R64" t="s">
        <v>276</v>
      </c>
      <c r="S64">
        <v>0</v>
      </c>
      <c r="T64">
        <v>1</v>
      </c>
      <c r="U64">
        <v>1</v>
      </c>
      <c r="V64">
        <v>4</v>
      </c>
      <c r="W64">
        <v>10</v>
      </c>
      <c r="X64">
        <v>30</v>
      </c>
      <c r="Y64">
        <v>44</v>
      </c>
      <c r="Z64">
        <v>3</v>
      </c>
      <c r="AA64">
        <v>39</v>
      </c>
      <c r="AB64">
        <v>26</v>
      </c>
      <c r="AC64">
        <v>529</v>
      </c>
      <c r="AD64">
        <v>642</v>
      </c>
      <c r="AE64" t="s">
        <v>276</v>
      </c>
      <c r="AF64">
        <v>0</v>
      </c>
      <c r="AG64">
        <v>0</v>
      </c>
      <c r="AH64">
        <v>0</v>
      </c>
      <c r="AI64">
        <v>1</v>
      </c>
      <c r="AJ64">
        <v>1</v>
      </c>
      <c r="AK64">
        <v>0</v>
      </c>
      <c r="AL64">
        <v>2</v>
      </c>
      <c r="AM64">
        <v>0</v>
      </c>
      <c r="AN64">
        <v>0</v>
      </c>
      <c r="AO64">
        <v>0</v>
      </c>
      <c r="AP64">
        <v>1</v>
      </c>
      <c r="AQ64">
        <v>3</v>
      </c>
    </row>
    <row r="65" spans="1:43" ht="12.75">
      <c r="A65" t="s">
        <v>505</v>
      </c>
      <c r="B65" s="74">
        <v>388</v>
      </c>
      <c r="C65" s="74">
        <v>0</v>
      </c>
      <c r="D65" s="74">
        <v>388</v>
      </c>
      <c r="E65" s="74"/>
      <c r="F65" s="74"/>
      <c r="G65" s="74"/>
      <c r="H65" t="s">
        <v>241</v>
      </c>
      <c r="I65">
        <v>2</v>
      </c>
      <c r="J65">
        <v>3</v>
      </c>
      <c r="K65">
        <v>5</v>
      </c>
      <c r="L65">
        <v>8</v>
      </c>
      <c r="M65">
        <v>5</v>
      </c>
      <c r="N65">
        <v>0</v>
      </c>
      <c r="O65">
        <v>1</v>
      </c>
      <c r="P65">
        <v>25</v>
      </c>
      <c r="Q65">
        <v>49</v>
      </c>
      <c r="R65" t="s">
        <v>241</v>
      </c>
      <c r="S65">
        <v>0</v>
      </c>
      <c r="T65">
        <v>0</v>
      </c>
      <c r="U65">
        <v>0</v>
      </c>
      <c r="V65">
        <v>9</v>
      </c>
      <c r="W65">
        <v>6</v>
      </c>
      <c r="X65">
        <v>9</v>
      </c>
      <c r="Y65">
        <v>24</v>
      </c>
      <c r="Z65">
        <v>0</v>
      </c>
      <c r="AA65">
        <v>34</v>
      </c>
      <c r="AB65">
        <v>16</v>
      </c>
      <c r="AC65">
        <v>630</v>
      </c>
      <c r="AD65">
        <v>704</v>
      </c>
      <c r="AE65" t="s">
        <v>241</v>
      </c>
      <c r="AF65">
        <v>0</v>
      </c>
      <c r="AG65">
        <v>0</v>
      </c>
      <c r="AH65">
        <v>0</v>
      </c>
      <c r="AI65">
        <v>1</v>
      </c>
      <c r="AJ65">
        <v>5</v>
      </c>
      <c r="AK65">
        <v>19</v>
      </c>
      <c r="AL65">
        <v>25</v>
      </c>
      <c r="AM65">
        <v>2</v>
      </c>
      <c r="AN65">
        <v>3</v>
      </c>
      <c r="AO65">
        <v>7</v>
      </c>
      <c r="AP65">
        <v>5</v>
      </c>
      <c r="AQ65">
        <v>42</v>
      </c>
    </row>
    <row r="66" spans="1:43" ht="12.75">
      <c r="A66" t="s">
        <v>507</v>
      </c>
      <c r="B66" s="74">
        <v>1331</v>
      </c>
      <c r="C66" s="74">
        <v>174</v>
      </c>
      <c r="D66" s="74">
        <v>1505</v>
      </c>
      <c r="E66" s="74"/>
      <c r="F66" s="74"/>
      <c r="G66" s="74"/>
      <c r="H66" t="s">
        <v>253</v>
      </c>
      <c r="I66">
        <v>17</v>
      </c>
      <c r="J66">
        <v>6</v>
      </c>
      <c r="K66">
        <v>2</v>
      </c>
      <c r="L66">
        <v>5</v>
      </c>
      <c r="M66">
        <v>8</v>
      </c>
      <c r="N66">
        <v>0</v>
      </c>
      <c r="O66">
        <v>2</v>
      </c>
      <c r="P66">
        <v>61</v>
      </c>
      <c r="Q66">
        <v>101</v>
      </c>
      <c r="R66" t="s">
        <v>253</v>
      </c>
      <c r="S66">
        <v>0</v>
      </c>
      <c r="T66">
        <v>0</v>
      </c>
      <c r="U66">
        <v>0</v>
      </c>
      <c r="V66">
        <v>4</v>
      </c>
      <c r="W66">
        <v>17</v>
      </c>
      <c r="X66">
        <v>19</v>
      </c>
      <c r="Y66">
        <v>40</v>
      </c>
      <c r="Z66">
        <v>2</v>
      </c>
      <c r="AA66">
        <v>38</v>
      </c>
      <c r="AB66">
        <v>25</v>
      </c>
      <c r="AC66">
        <v>589</v>
      </c>
      <c r="AD66">
        <v>694</v>
      </c>
      <c r="AE66" t="s">
        <v>253</v>
      </c>
      <c r="AF66">
        <v>0</v>
      </c>
      <c r="AG66">
        <v>0</v>
      </c>
      <c r="AH66">
        <v>0</v>
      </c>
      <c r="AI66">
        <v>3</v>
      </c>
      <c r="AJ66">
        <v>12</v>
      </c>
      <c r="AK66">
        <v>46</v>
      </c>
      <c r="AL66">
        <v>61</v>
      </c>
      <c r="AM66">
        <v>0</v>
      </c>
      <c r="AN66">
        <v>12</v>
      </c>
      <c r="AO66">
        <v>0</v>
      </c>
      <c r="AP66">
        <v>3</v>
      </c>
      <c r="AQ66">
        <v>76</v>
      </c>
    </row>
    <row r="67" spans="1:43" ht="12.75">
      <c r="A67" t="s">
        <v>509</v>
      </c>
      <c r="B67" s="74">
        <v>628</v>
      </c>
      <c r="C67" s="74">
        <v>7</v>
      </c>
      <c r="D67" s="74">
        <v>635</v>
      </c>
      <c r="E67" s="74"/>
      <c r="F67" s="74"/>
      <c r="G67" s="74"/>
      <c r="H67" t="s">
        <v>346</v>
      </c>
      <c r="I67">
        <v>9</v>
      </c>
      <c r="J67">
        <v>7</v>
      </c>
      <c r="K67">
        <v>6</v>
      </c>
      <c r="L67">
        <v>0</v>
      </c>
      <c r="M67">
        <v>9</v>
      </c>
      <c r="N67">
        <v>0</v>
      </c>
      <c r="O67">
        <v>0</v>
      </c>
      <c r="P67">
        <v>3</v>
      </c>
      <c r="Q67">
        <v>34</v>
      </c>
      <c r="R67" t="s">
        <v>346</v>
      </c>
      <c r="S67">
        <v>0</v>
      </c>
      <c r="T67">
        <v>0</v>
      </c>
      <c r="U67">
        <v>0</v>
      </c>
      <c r="V67">
        <v>4</v>
      </c>
      <c r="W67">
        <v>5</v>
      </c>
      <c r="X67">
        <v>22</v>
      </c>
      <c r="Y67">
        <v>31</v>
      </c>
      <c r="Z67">
        <v>9</v>
      </c>
      <c r="AA67">
        <v>31</v>
      </c>
      <c r="AB67">
        <v>9</v>
      </c>
      <c r="AC67">
        <v>614</v>
      </c>
      <c r="AD67">
        <v>694</v>
      </c>
      <c r="AE67" t="s">
        <v>346</v>
      </c>
      <c r="AF67">
        <v>0</v>
      </c>
      <c r="AG67">
        <v>0</v>
      </c>
      <c r="AH67">
        <v>0</v>
      </c>
      <c r="AI67">
        <v>0</v>
      </c>
      <c r="AJ67">
        <v>0</v>
      </c>
      <c r="AK67">
        <v>3</v>
      </c>
      <c r="AL67">
        <v>3</v>
      </c>
      <c r="AM67">
        <v>0</v>
      </c>
      <c r="AN67">
        <v>2</v>
      </c>
      <c r="AO67">
        <v>0</v>
      </c>
      <c r="AP67">
        <v>0</v>
      </c>
      <c r="AQ67">
        <v>5</v>
      </c>
    </row>
    <row r="68" spans="1:43" ht="12.75">
      <c r="A68" t="s">
        <v>511</v>
      </c>
      <c r="B68" s="74">
        <v>173</v>
      </c>
      <c r="C68" s="74">
        <v>0</v>
      </c>
      <c r="D68" s="74">
        <v>173</v>
      </c>
      <c r="E68" s="74"/>
      <c r="F68" s="74"/>
      <c r="G68" s="74"/>
      <c r="H68" t="s">
        <v>490</v>
      </c>
      <c r="I68">
        <v>4</v>
      </c>
      <c r="J68">
        <v>3</v>
      </c>
      <c r="K68">
        <v>0</v>
      </c>
      <c r="L68">
        <v>0</v>
      </c>
      <c r="M68">
        <v>1</v>
      </c>
      <c r="N68">
        <v>0</v>
      </c>
      <c r="O68">
        <v>4</v>
      </c>
      <c r="P68">
        <v>0</v>
      </c>
      <c r="Q68">
        <v>12</v>
      </c>
      <c r="R68" t="s">
        <v>490</v>
      </c>
      <c r="S68">
        <v>0</v>
      </c>
      <c r="T68">
        <v>0</v>
      </c>
      <c r="U68">
        <v>0</v>
      </c>
      <c r="V68">
        <v>0</v>
      </c>
      <c r="W68">
        <v>0</v>
      </c>
      <c r="X68">
        <v>12</v>
      </c>
      <c r="Y68">
        <v>12</v>
      </c>
      <c r="Z68">
        <v>2</v>
      </c>
      <c r="AA68">
        <v>22</v>
      </c>
      <c r="AB68">
        <v>10</v>
      </c>
      <c r="AC68">
        <v>350</v>
      </c>
      <c r="AD68">
        <v>396</v>
      </c>
      <c r="AE68" t="s">
        <v>490</v>
      </c>
      <c r="AF68">
        <v>0</v>
      </c>
      <c r="AG68">
        <v>0</v>
      </c>
      <c r="AH68">
        <v>0</v>
      </c>
      <c r="AI68">
        <v>0</v>
      </c>
      <c r="AJ68">
        <v>0</v>
      </c>
      <c r="AK68">
        <v>0</v>
      </c>
      <c r="AL68">
        <v>0</v>
      </c>
      <c r="AM68">
        <v>0</v>
      </c>
      <c r="AN68">
        <v>0</v>
      </c>
      <c r="AO68">
        <v>0</v>
      </c>
      <c r="AP68">
        <v>3</v>
      </c>
      <c r="AQ68">
        <v>3</v>
      </c>
    </row>
    <row r="69" spans="1:43" ht="12.75">
      <c r="A69" t="s">
        <v>513</v>
      </c>
      <c r="B69" s="74">
        <v>529</v>
      </c>
      <c r="C69" s="74">
        <v>3</v>
      </c>
      <c r="D69" s="74">
        <v>532</v>
      </c>
      <c r="E69" s="74"/>
      <c r="F69" s="74"/>
      <c r="G69" s="74"/>
      <c r="H69" t="s">
        <v>372</v>
      </c>
      <c r="I69">
        <v>35</v>
      </c>
      <c r="J69">
        <v>20</v>
      </c>
      <c r="K69">
        <v>1</v>
      </c>
      <c r="L69">
        <v>9</v>
      </c>
      <c r="M69">
        <v>0</v>
      </c>
      <c r="N69">
        <v>3</v>
      </c>
      <c r="O69">
        <v>3</v>
      </c>
      <c r="P69">
        <v>22</v>
      </c>
      <c r="Q69">
        <v>93</v>
      </c>
      <c r="R69" t="s">
        <v>372</v>
      </c>
      <c r="S69">
        <v>0</v>
      </c>
      <c r="T69">
        <v>0</v>
      </c>
      <c r="U69">
        <v>0</v>
      </c>
      <c r="V69">
        <v>5</v>
      </c>
      <c r="W69">
        <v>18</v>
      </c>
      <c r="X69">
        <v>48</v>
      </c>
      <c r="Y69">
        <v>71</v>
      </c>
      <c r="Z69">
        <v>19</v>
      </c>
      <c r="AA69">
        <v>40</v>
      </c>
      <c r="AB69">
        <v>37</v>
      </c>
      <c r="AC69">
        <v>1009</v>
      </c>
      <c r="AD69">
        <v>1176</v>
      </c>
      <c r="AE69" t="s">
        <v>372</v>
      </c>
      <c r="AF69">
        <v>0</v>
      </c>
      <c r="AG69">
        <v>0</v>
      </c>
      <c r="AH69">
        <v>0</v>
      </c>
      <c r="AI69">
        <v>0</v>
      </c>
      <c r="AJ69">
        <v>1</v>
      </c>
      <c r="AK69">
        <v>21</v>
      </c>
      <c r="AL69">
        <v>22</v>
      </c>
      <c r="AM69">
        <v>1</v>
      </c>
      <c r="AN69">
        <v>30</v>
      </c>
      <c r="AO69">
        <v>1</v>
      </c>
      <c r="AP69">
        <v>3</v>
      </c>
      <c r="AQ69">
        <v>57</v>
      </c>
    </row>
    <row r="70" spans="1:43" ht="12.75">
      <c r="A70" t="s">
        <v>515</v>
      </c>
      <c r="B70" s="74">
        <v>300</v>
      </c>
      <c r="C70" s="74">
        <v>0</v>
      </c>
      <c r="D70" s="74">
        <v>300</v>
      </c>
      <c r="E70" s="74"/>
      <c r="F70" s="74"/>
      <c r="G70" s="74"/>
      <c r="H70" t="s">
        <v>211</v>
      </c>
      <c r="I70">
        <v>4</v>
      </c>
      <c r="J70">
        <v>16</v>
      </c>
      <c r="K70">
        <v>0</v>
      </c>
      <c r="L70">
        <v>0</v>
      </c>
      <c r="M70">
        <v>1</v>
      </c>
      <c r="N70">
        <v>0</v>
      </c>
      <c r="O70">
        <v>0</v>
      </c>
      <c r="P70">
        <v>5</v>
      </c>
      <c r="Q70">
        <v>26</v>
      </c>
      <c r="R70" t="s">
        <v>211</v>
      </c>
      <c r="S70">
        <v>1</v>
      </c>
      <c r="T70">
        <v>0</v>
      </c>
      <c r="U70">
        <v>1</v>
      </c>
      <c r="V70">
        <v>0</v>
      </c>
      <c r="W70">
        <v>6</v>
      </c>
      <c r="X70">
        <v>15</v>
      </c>
      <c r="Y70">
        <v>21</v>
      </c>
      <c r="Z70">
        <v>4</v>
      </c>
      <c r="AA70">
        <v>16</v>
      </c>
      <c r="AB70">
        <v>9</v>
      </c>
      <c r="AC70">
        <v>177</v>
      </c>
      <c r="AD70">
        <v>228</v>
      </c>
      <c r="AE70" t="s">
        <v>211</v>
      </c>
      <c r="AF70">
        <v>0</v>
      </c>
      <c r="AG70">
        <v>0</v>
      </c>
      <c r="AH70">
        <v>0</v>
      </c>
      <c r="AI70">
        <v>0</v>
      </c>
      <c r="AJ70">
        <v>1</v>
      </c>
      <c r="AK70">
        <v>4</v>
      </c>
      <c r="AL70">
        <v>5</v>
      </c>
      <c r="AM70">
        <v>0</v>
      </c>
      <c r="AN70">
        <v>1</v>
      </c>
      <c r="AO70">
        <v>0</v>
      </c>
      <c r="AP70">
        <v>6</v>
      </c>
      <c r="AQ70">
        <v>12</v>
      </c>
    </row>
    <row r="71" spans="1:43" ht="12.75">
      <c r="A71" t="s">
        <v>517</v>
      </c>
      <c r="B71" s="74">
        <v>456</v>
      </c>
      <c r="C71" s="74">
        <v>3</v>
      </c>
      <c r="D71" s="74">
        <v>459</v>
      </c>
      <c r="E71" s="74"/>
      <c r="F71" s="74"/>
      <c r="G71" s="74"/>
      <c r="H71" t="s">
        <v>194</v>
      </c>
      <c r="I71">
        <v>4</v>
      </c>
      <c r="J71">
        <v>0</v>
      </c>
      <c r="K71">
        <v>0</v>
      </c>
      <c r="L71">
        <v>0</v>
      </c>
      <c r="M71">
        <v>7</v>
      </c>
      <c r="N71">
        <v>0</v>
      </c>
      <c r="O71">
        <v>0</v>
      </c>
      <c r="P71">
        <v>0</v>
      </c>
      <c r="Q71">
        <v>11</v>
      </c>
      <c r="R71" t="s">
        <v>194</v>
      </c>
      <c r="S71">
        <v>1</v>
      </c>
      <c r="T71">
        <v>0</v>
      </c>
      <c r="U71">
        <v>1</v>
      </c>
      <c r="V71">
        <v>0</v>
      </c>
      <c r="W71">
        <v>4</v>
      </c>
      <c r="X71">
        <v>7</v>
      </c>
      <c r="Y71">
        <v>11</v>
      </c>
      <c r="Z71">
        <v>2</v>
      </c>
      <c r="AA71">
        <v>4</v>
      </c>
      <c r="AB71">
        <v>1</v>
      </c>
      <c r="AC71">
        <v>252</v>
      </c>
      <c r="AD71">
        <v>271</v>
      </c>
      <c r="AE71" t="s">
        <v>194</v>
      </c>
      <c r="AF71">
        <v>0</v>
      </c>
      <c r="AG71">
        <v>0</v>
      </c>
      <c r="AH71">
        <v>0</v>
      </c>
      <c r="AI71">
        <v>0</v>
      </c>
      <c r="AJ71">
        <v>0</v>
      </c>
      <c r="AK71">
        <v>0</v>
      </c>
      <c r="AL71">
        <v>0</v>
      </c>
      <c r="AM71">
        <v>0</v>
      </c>
      <c r="AN71">
        <v>0</v>
      </c>
      <c r="AO71">
        <v>0</v>
      </c>
      <c r="AP71">
        <v>1</v>
      </c>
      <c r="AQ71">
        <v>1</v>
      </c>
    </row>
    <row r="72" spans="1:43" ht="12.75">
      <c r="A72" t="s">
        <v>519</v>
      </c>
      <c r="B72" s="74">
        <v>397</v>
      </c>
      <c r="C72" s="74">
        <v>11</v>
      </c>
      <c r="D72" s="74">
        <v>408</v>
      </c>
      <c r="E72" s="74"/>
      <c r="F72" s="74"/>
      <c r="G72" s="74"/>
      <c r="H72" t="s">
        <v>577</v>
      </c>
      <c r="I72">
        <v>5</v>
      </c>
      <c r="J72">
        <v>13</v>
      </c>
      <c r="K72">
        <v>6</v>
      </c>
      <c r="L72">
        <v>1</v>
      </c>
      <c r="M72">
        <v>8</v>
      </c>
      <c r="N72">
        <v>2</v>
      </c>
      <c r="O72">
        <v>0</v>
      </c>
      <c r="P72">
        <v>66</v>
      </c>
      <c r="Q72">
        <v>101</v>
      </c>
      <c r="R72" t="s">
        <v>577</v>
      </c>
      <c r="S72">
        <v>1</v>
      </c>
      <c r="T72">
        <v>0</v>
      </c>
      <c r="U72">
        <v>1</v>
      </c>
      <c r="V72">
        <v>5</v>
      </c>
      <c r="W72">
        <v>7</v>
      </c>
      <c r="X72">
        <v>23</v>
      </c>
      <c r="Y72">
        <v>35</v>
      </c>
      <c r="Z72">
        <v>3</v>
      </c>
      <c r="AA72">
        <v>22</v>
      </c>
      <c r="AB72">
        <v>16</v>
      </c>
      <c r="AC72">
        <v>87</v>
      </c>
      <c r="AD72">
        <v>164</v>
      </c>
      <c r="AE72" t="s">
        <v>577</v>
      </c>
      <c r="AF72">
        <v>1</v>
      </c>
      <c r="AG72">
        <v>0</v>
      </c>
      <c r="AH72">
        <v>1</v>
      </c>
      <c r="AI72">
        <v>21</v>
      </c>
      <c r="AJ72">
        <v>13</v>
      </c>
      <c r="AK72">
        <v>32</v>
      </c>
      <c r="AL72">
        <v>66</v>
      </c>
      <c r="AM72">
        <v>0</v>
      </c>
      <c r="AN72">
        <v>19</v>
      </c>
      <c r="AO72">
        <v>3</v>
      </c>
      <c r="AP72">
        <v>43</v>
      </c>
      <c r="AQ72">
        <v>132</v>
      </c>
    </row>
    <row r="73" spans="1:43" ht="12.75">
      <c r="A73" t="s">
        <v>521</v>
      </c>
      <c r="B73" s="74">
        <v>549</v>
      </c>
      <c r="C73" s="74">
        <v>180</v>
      </c>
      <c r="D73" s="74">
        <v>729</v>
      </c>
      <c r="E73" s="74"/>
      <c r="F73" s="74"/>
      <c r="G73" s="74"/>
      <c r="H73" t="s">
        <v>444</v>
      </c>
      <c r="I73">
        <v>3</v>
      </c>
      <c r="J73">
        <v>10</v>
      </c>
      <c r="K73">
        <v>0</v>
      </c>
      <c r="L73">
        <v>0</v>
      </c>
      <c r="M73">
        <v>1</v>
      </c>
      <c r="N73">
        <v>1</v>
      </c>
      <c r="O73">
        <v>9</v>
      </c>
      <c r="P73">
        <v>1</v>
      </c>
      <c r="Q73">
        <v>25</v>
      </c>
      <c r="R73" t="s">
        <v>444</v>
      </c>
      <c r="S73">
        <v>0</v>
      </c>
      <c r="T73">
        <v>0</v>
      </c>
      <c r="U73">
        <v>0</v>
      </c>
      <c r="V73">
        <v>1</v>
      </c>
      <c r="W73">
        <v>2</v>
      </c>
      <c r="X73">
        <v>21</v>
      </c>
      <c r="Y73">
        <v>24</v>
      </c>
      <c r="Z73">
        <v>4</v>
      </c>
      <c r="AA73">
        <v>31</v>
      </c>
      <c r="AB73">
        <v>14</v>
      </c>
      <c r="AC73">
        <v>486</v>
      </c>
      <c r="AD73">
        <v>559</v>
      </c>
      <c r="AE73" t="s">
        <v>444</v>
      </c>
      <c r="AF73">
        <v>0</v>
      </c>
      <c r="AG73">
        <v>0</v>
      </c>
      <c r="AH73">
        <v>0</v>
      </c>
      <c r="AI73">
        <v>0</v>
      </c>
      <c r="AJ73">
        <v>0</v>
      </c>
      <c r="AK73">
        <v>1</v>
      </c>
      <c r="AL73">
        <v>1</v>
      </c>
      <c r="AM73">
        <v>0</v>
      </c>
      <c r="AN73">
        <v>0</v>
      </c>
      <c r="AO73">
        <v>0</v>
      </c>
      <c r="AP73">
        <v>4</v>
      </c>
      <c r="AQ73">
        <v>5</v>
      </c>
    </row>
    <row r="74" spans="1:43" ht="12.75">
      <c r="A74" t="s">
        <v>523</v>
      </c>
      <c r="B74" s="74">
        <v>2240</v>
      </c>
      <c r="C74" s="74">
        <v>402</v>
      </c>
      <c r="D74" s="74">
        <v>2642</v>
      </c>
      <c r="E74" s="74"/>
      <c r="F74" s="74"/>
      <c r="G74" s="74"/>
      <c r="H74" t="s">
        <v>450</v>
      </c>
      <c r="I74">
        <v>16</v>
      </c>
      <c r="J74">
        <v>15</v>
      </c>
      <c r="K74">
        <v>3</v>
      </c>
      <c r="L74">
        <v>3</v>
      </c>
      <c r="M74">
        <v>16</v>
      </c>
      <c r="N74">
        <v>34</v>
      </c>
      <c r="O74">
        <v>31</v>
      </c>
      <c r="P74">
        <v>2</v>
      </c>
      <c r="Q74">
        <v>120</v>
      </c>
      <c r="R74" t="s">
        <v>450</v>
      </c>
      <c r="S74">
        <v>2</v>
      </c>
      <c r="T74">
        <v>0</v>
      </c>
      <c r="U74">
        <v>2</v>
      </c>
      <c r="V74">
        <v>9</v>
      </c>
      <c r="W74">
        <v>14</v>
      </c>
      <c r="X74">
        <v>95</v>
      </c>
      <c r="Y74">
        <v>118</v>
      </c>
      <c r="Z74">
        <v>6</v>
      </c>
      <c r="AA74">
        <v>76</v>
      </c>
      <c r="AB74">
        <v>43</v>
      </c>
      <c r="AC74">
        <v>641</v>
      </c>
      <c r="AD74">
        <v>886</v>
      </c>
      <c r="AE74" t="s">
        <v>450</v>
      </c>
      <c r="AF74">
        <v>0</v>
      </c>
      <c r="AG74">
        <v>0</v>
      </c>
      <c r="AH74">
        <v>0</v>
      </c>
      <c r="AI74">
        <v>0</v>
      </c>
      <c r="AJ74">
        <v>0</v>
      </c>
      <c r="AK74">
        <v>2</v>
      </c>
      <c r="AL74">
        <v>2</v>
      </c>
      <c r="AM74">
        <v>0</v>
      </c>
      <c r="AN74">
        <v>0</v>
      </c>
      <c r="AO74">
        <v>0</v>
      </c>
      <c r="AP74">
        <v>16</v>
      </c>
      <c r="AQ74">
        <v>18</v>
      </c>
    </row>
    <row r="75" spans="1:43" ht="12.75">
      <c r="A75" t="s">
        <v>137</v>
      </c>
      <c r="B75" s="74">
        <v>649</v>
      </c>
      <c r="C75" s="74">
        <v>7</v>
      </c>
      <c r="D75" s="74">
        <v>656</v>
      </c>
      <c r="E75" s="74"/>
      <c r="F75" s="74"/>
      <c r="G75" s="74"/>
      <c r="H75" t="s">
        <v>212</v>
      </c>
      <c r="I75">
        <v>10</v>
      </c>
      <c r="J75">
        <v>0</v>
      </c>
      <c r="K75">
        <v>7</v>
      </c>
      <c r="L75">
        <v>3</v>
      </c>
      <c r="M75">
        <v>13</v>
      </c>
      <c r="N75">
        <v>0</v>
      </c>
      <c r="O75">
        <v>0</v>
      </c>
      <c r="P75">
        <v>16</v>
      </c>
      <c r="Q75">
        <v>49</v>
      </c>
      <c r="R75" t="s">
        <v>212</v>
      </c>
      <c r="S75">
        <v>0</v>
      </c>
      <c r="T75">
        <v>0</v>
      </c>
      <c r="U75">
        <v>0</v>
      </c>
      <c r="V75">
        <v>4</v>
      </c>
      <c r="W75">
        <v>8</v>
      </c>
      <c r="X75">
        <v>21</v>
      </c>
      <c r="Y75">
        <v>33</v>
      </c>
      <c r="Z75">
        <v>2</v>
      </c>
      <c r="AA75">
        <v>34</v>
      </c>
      <c r="AB75">
        <v>30</v>
      </c>
      <c r="AC75">
        <v>948</v>
      </c>
      <c r="AD75">
        <v>1047</v>
      </c>
      <c r="AE75" t="s">
        <v>212</v>
      </c>
      <c r="AF75">
        <v>0</v>
      </c>
      <c r="AG75">
        <v>0</v>
      </c>
      <c r="AH75">
        <v>0</v>
      </c>
      <c r="AI75">
        <v>3</v>
      </c>
      <c r="AJ75">
        <v>2</v>
      </c>
      <c r="AK75">
        <v>11</v>
      </c>
      <c r="AL75">
        <v>16</v>
      </c>
      <c r="AM75">
        <v>1</v>
      </c>
      <c r="AN75">
        <v>2</v>
      </c>
      <c r="AO75">
        <v>0</v>
      </c>
      <c r="AP75">
        <v>16</v>
      </c>
      <c r="AQ75">
        <v>35</v>
      </c>
    </row>
    <row r="76" spans="1:43" ht="12.75">
      <c r="A76" t="s">
        <v>138</v>
      </c>
      <c r="B76" s="74">
        <v>309</v>
      </c>
      <c r="C76" s="74">
        <v>4</v>
      </c>
      <c r="D76" s="74">
        <v>313</v>
      </c>
      <c r="E76" s="74"/>
      <c r="F76" s="74"/>
      <c r="G76" s="74"/>
      <c r="H76" t="s">
        <v>216</v>
      </c>
      <c r="I76">
        <v>3</v>
      </c>
      <c r="J76">
        <v>33</v>
      </c>
      <c r="K76">
        <v>1</v>
      </c>
      <c r="L76">
        <v>0</v>
      </c>
      <c r="M76">
        <v>9</v>
      </c>
      <c r="N76">
        <v>29</v>
      </c>
      <c r="O76">
        <v>0</v>
      </c>
      <c r="P76">
        <v>47</v>
      </c>
      <c r="Q76">
        <v>122</v>
      </c>
      <c r="R76" t="s">
        <v>216</v>
      </c>
      <c r="S76">
        <v>67</v>
      </c>
      <c r="T76">
        <v>9</v>
      </c>
      <c r="U76">
        <v>76</v>
      </c>
      <c r="V76">
        <v>26</v>
      </c>
      <c r="W76">
        <v>19</v>
      </c>
      <c r="X76">
        <v>30</v>
      </c>
      <c r="Y76">
        <v>75</v>
      </c>
      <c r="Z76">
        <v>3</v>
      </c>
      <c r="AA76">
        <v>22</v>
      </c>
      <c r="AB76">
        <v>15</v>
      </c>
      <c r="AC76">
        <v>70</v>
      </c>
      <c r="AD76">
        <v>261</v>
      </c>
      <c r="AE76" t="s">
        <v>216</v>
      </c>
      <c r="AF76">
        <v>6</v>
      </c>
      <c r="AG76">
        <v>0</v>
      </c>
      <c r="AH76">
        <v>6</v>
      </c>
      <c r="AI76">
        <v>26</v>
      </c>
      <c r="AJ76">
        <v>4</v>
      </c>
      <c r="AK76">
        <v>17</v>
      </c>
      <c r="AL76">
        <v>47</v>
      </c>
      <c r="AM76">
        <v>0</v>
      </c>
      <c r="AN76">
        <v>18</v>
      </c>
      <c r="AO76">
        <v>34</v>
      </c>
      <c r="AP76">
        <v>50</v>
      </c>
      <c r="AQ76">
        <v>155</v>
      </c>
    </row>
    <row r="77" spans="1:43" ht="12.75">
      <c r="A77" t="s">
        <v>527</v>
      </c>
      <c r="B77" s="74">
        <v>596</v>
      </c>
      <c r="C77" s="74">
        <v>14</v>
      </c>
      <c r="D77" s="74">
        <v>610</v>
      </c>
      <c r="E77" s="74"/>
      <c r="F77" s="74"/>
      <c r="G77" s="74"/>
      <c r="H77" t="s">
        <v>280</v>
      </c>
      <c r="I77">
        <v>11</v>
      </c>
      <c r="J77">
        <v>5</v>
      </c>
      <c r="K77">
        <v>1</v>
      </c>
      <c r="L77">
        <v>2</v>
      </c>
      <c r="M77">
        <v>12</v>
      </c>
      <c r="N77">
        <v>0</v>
      </c>
      <c r="O77">
        <v>1</v>
      </c>
      <c r="P77">
        <v>107</v>
      </c>
      <c r="Q77">
        <v>139</v>
      </c>
      <c r="R77" t="s">
        <v>280</v>
      </c>
      <c r="S77">
        <v>0</v>
      </c>
      <c r="T77">
        <v>0</v>
      </c>
      <c r="U77">
        <v>0</v>
      </c>
      <c r="V77">
        <v>3</v>
      </c>
      <c r="W77">
        <v>9</v>
      </c>
      <c r="X77">
        <v>20</v>
      </c>
      <c r="Y77">
        <v>32</v>
      </c>
      <c r="Z77">
        <v>4</v>
      </c>
      <c r="AA77">
        <v>49</v>
      </c>
      <c r="AB77">
        <v>35</v>
      </c>
      <c r="AC77">
        <v>827</v>
      </c>
      <c r="AD77">
        <v>947</v>
      </c>
      <c r="AE77" t="s">
        <v>280</v>
      </c>
      <c r="AF77">
        <v>0</v>
      </c>
      <c r="AG77">
        <v>0</v>
      </c>
      <c r="AH77">
        <v>0</v>
      </c>
      <c r="AI77">
        <v>3</v>
      </c>
      <c r="AJ77">
        <v>14</v>
      </c>
      <c r="AK77">
        <v>90</v>
      </c>
      <c r="AL77">
        <v>107</v>
      </c>
      <c r="AM77">
        <v>1</v>
      </c>
      <c r="AN77">
        <v>16</v>
      </c>
      <c r="AO77">
        <v>3</v>
      </c>
      <c r="AP77">
        <v>4</v>
      </c>
      <c r="AQ77">
        <v>131</v>
      </c>
    </row>
    <row r="78" spans="1:43" ht="12.75">
      <c r="A78" t="s">
        <v>529</v>
      </c>
      <c r="B78" s="74">
        <v>1158</v>
      </c>
      <c r="C78" s="74">
        <v>41</v>
      </c>
      <c r="D78" s="74">
        <v>1199</v>
      </c>
      <c r="E78" s="74"/>
      <c r="F78" s="74"/>
      <c r="G78" s="74"/>
      <c r="H78" t="s">
        <v>344</v>
      </c>
      <c r="I78">
        <v>3</v>
      </c>
      <c r="J78">
        <v>2</v>
      </c>
      <c r="K78">
        <v>1</v>
      </c>
      <c r="L78">
        <v>0</v>
      </c>
      <c r="M78">
        <v>11</v>
      </c>
      <c r="N78">
        <v>0</v>
      </c>
      <c r="O78">
        <v>0</v>
      </c>
      <c r="P78">
        <v>4</v>
      </c>
      <c r="Q78">
        <v>21</v>
      </c>
      <c r="R78" t="s">
        <v>344</v>
      </c>
      <c r="S78">
        <v>0</v>
      </c>
      <c r="T78">
        <v>0</v>
      </c>
      <c r="U78">
        <v>0</v>
      </c>
      <c r="V78">
        <v>3</v>
      </c>
      <c r="W78">
        <v>3</v>
      </c>
      <c r="X78">
        <v>11</v>
      </c>
      <c r="Y78">
        <v>17</v>
      </c>
      <c r="Z78">
        <v>5</v>
      </c>
      <c r="AA78">
        <v>26</v>
      </c>
      <c r="AB78">
        <v>20</v>
      </c>
      <c r="AC78">
        <v>632</v>
      </c>
      <c r="AD78">
        <v>700</v>
      </c>
      <c r="AE78" t="s">
        <v>344</v>
      </c>
      <c r="AF78">
        <v>0</v>
      </c>
      <c r="AG78">
        <v>0</v>
      </c>
      <c r="AH78">
        <v>0</v>
      </c>
      <c r="AI78">
        <v>0</v>
      </c>
      <c r="AJ78">
        <v>0</v>
      </c>
      <c r="AK78">
        <v>4</v>
      </c>
      <c r="AL78">
        <v>4</v>
      </c>
      <c r="AM78">
        <v>0</v>
      </c>
      <c r="AN78">
        <v>0</v>
      </c>
      <c r="AO78">
        <v>0</v>
      </c>
      <c r="AP78">
        <v>1</v>
      </c>
      <c r="AQ78">
        <v>5</v>
      </c>
    </row>
    <row r="79" spans="1:43" ht="12.75">
      <c r="A79" t="s">
        <v>532</v>
      </c>
      <c r="B79" s="74">
        <v>448</v>
      </c>
      <c r="C79" s="74">
        <v>4</v>
      </c>
      <c r="D79" s="74">
        <v>452</v>
      </c>
      <c r="E79" s="74"/>
      <c r="F79" s="74"/>
      <c r="G79" s="74"/>
      <c r="H79" t="s">
        <v>230</v>
      </c>
      <c r="I79">
        <v>11</v>
      </c>
      <c r="J79">
        <v>8</v>
      </c>
      <c r="K79">
        <v>7</v>
      </c>
      <c r="L79">
        <v>1</v>
      </c>
      <c r="M79">
        <v>6</v>
      </c>
      <c r="N79">
        <v>0</v>
      </c>
      <c r="O79">
        <v>10</v>
      </c>
      <c r="P79">
        <v>0</v>
      </c>
      <c r="Q79">
        <v>43</v>
      </c>
      <c r="R79" t="s">
        <v>230</v>
      </c>
      <c r="S79">
        <v>0</v>
      </c>
      <c r="T79">
        <v>0</v>
      </c>
      <c r="U79">
        <v>0</v>
      </c>
      <c r="V79">
        <v>5</v>
      </c>
      <c r="W79">
        <v>7</v>
      </c>
      <c r="X79">
        <v>31</v>
      </c>
      <c r="Y79">
        <v>43</v>
      </c>
      <c r="Z79">
        <v>2</v>
      </c>
      <c r="AA79">
        <v>31</v>
      </c>
      <c r="AB79">
        <v>21</v>
      </c>
      <c r="AC79">
        <v>324</v>
      </c>
      <c r="AD79">
        <v>421</v>
      </c>
      <c r="AE79" t="s">
        <v>230</v>
      </c>
      <c r="AF79">
        <v>0</v>
      </c>
      <c r="AG79">
        <v>0</v>
      </c>
      <c r="AH79">
        <v>0</v>
      </c>
      <c r="AI79">
        <v>0</v>
      </c>
      <c r="AJ79">
        <v>0</v>
      </c>
      <c r="AK79">
        <v>0</v>
      </c>
      <c r="AL79">
        <v>0</v>
      </c>
      <c r="AM79">
        <v>1</v>
      </c>
      <c r="AN79">
        <v>3</v>
      </c>
      <c r="AO79">
        <v>0</v>
      </c>
      <c r="AP79">
        <v>10</v>
      </c>
      <c r="AQ79">
        <v>14</v>
      </c>
    </row>
    <row r="80" spans="1:43" ht="12.75">
      <c r="A80" t="s">
        <v>535</v>
      </c>
      <c r="B80" s="74">
        <v>1378</v>
      </c>
      <c r="C80" s="74">
        <v>1177</v>
      </c>
      <c r="D80" s="74">
        <v>2555</v>
      </c>
      <c r="E80" s="74"/>
      <c r="F80" s="74"/>
      <c r="G80" s="74"/>
      <c r="H80" t="s">
        <v>456</v>
      </c>
      <c r="I80">
        <v>9</v>
      </c>
      <c r="J80">
        <v>14</v>
      </c>
      <c r="K80">
        <v>0</v>
      </c>
      <c r="L80">
        <v>0</v>
      </c>
      <c r="M80">
        <v>12</v>
      </c>
      <c r="N80">
        <v>9</v>
      </c>
      <c r="O80">
        <v>22</v>
      </c>
      <c r="P80">
        <v>12</v>
      </c>
      <c r="Q80">
        <v>78</v>
      </c>
      <c r="R80" t="s">
        <v>456</v>
      </c>
      <c r="S80">
        <v>1</v>
      </c>
      <c r="T80">
        <v>1</v>
      </c>
      <c r="U80">
        <v>2</v>
      </c>
      <c r="V80">
        <v>5</v>
      </c>
      <c r="W80">
        <v>9</v>
      </c>
      <c r="X80">
        <v>52</v>
      </c>
      <c r="Y80">
        <v>66</v>
      </c>
      <c r="Z80">
        <v>6</v>
      </c>
      <c r="AA80">
        <v>52</v>
      </c>
      <c r="AB80">
        <v>36</v>
      </c>
      <c r="AC80">
        <v>576</v>
      </c>
      <c r="AD80">
        <v>738</v>
      </c>
      <c r="AE80" t="s">
        <v>456</v>
      </c>
      <c r="AF80">
        <v>0</v>
      </c>
      <c r="AG80">
        <v>0</v>
      </c>
      <c r="AH80">
        <v>0</v>
      </c>
      <c r="AI80">
        <v>2</v>
      </c>
      <c r="AJ80">
        <v>3</v>
      </c>
      <c r="AK80">
        <v>7</v>
      </c>
      <c r="AL80">
        <v>12</v>
      </c>
      <c r="AM80">
        <v>0</v>
      </c>
      <c r="AN80">
        <v>0</v>
      </c>
      <c r="AO80">
        <v>0</v>
      </c>
      <c r="AP80">
        <v>9</v>
      </c>
      <c r="AQ80">
        <v>21</v>
      </c>
    </row>
    <row r="81" spans="1:43" ht="12.75">
      <c r="A81" t="s">
        <v>63</v>
      </c>
      <c r="B81" s="74">
        <v>429</v>
      </c>
      <c r="C81" s="74">
        <v>2</v>
      </c>
      <c r="D81" s="74">
        <v>431</v>
      </c>
      <c r="E81" s="74"/>
      <c r="F81" s="74"/>
      <c r="G81" s="74"/>
      <c r="H81" t="s">
        <v>297</v>
      </c>
      <c r="I81">
        <v>15</v>
      </c>
      <c r="J81">
        <v>8</v>
      </c>
      <c r="K81">
        <v>2</v>
      </c>
      <c r="L81">
        <v>10</v>
      </c>
      <c r="M81">
        <v>8</v>
      </c>
      <c r="N81">
        <v>0</v>
      </c>
      <c r="O81">
        <v>0</v>
      </c>
      <c r="P81">
        <v>117</v>
      </c>
      <c r="Q81">
        <v>160</v>
      </c>
      <c r="R81" t="s">
        <v>297</v>
      </c>
      <c r="S81">
        <v>0</v>
      </c>
      <c r="T81">
        <v>0</v>
      </c>
      <c r="U81">
        <v>0</v>
      </c>
      <c r="V81">
        <v>4</v>
      </c>
      <c r="W81">
        <v>13</v>
      </c>
      <c r="X81">
        <v>26</v>
      </c>
      <c r="Y81">
        <v>43</v>
      </c>
      <c r="Z81">
        <v>9</v>
      </c>
      <c r="AA81">
        <v>67</v>
      </c>
      <c r="AB81">
        <v>41</v>
      </c>
      <c r="AC81">
        <v>916</v>
      </c>
      <c r="AD81">
        <v>1076</v>
      </c>
      <c r="AE81" t="s">
        <v>297</v>
      </c>
      <c r="AF81">
        <v>0</v>
      </c>
      <c r="AG81">
        <v>0</v>
      </c>
      <c r="AH81">
        <v>0</v>
      </c>
      <c r="AI81">
        <v>3</v>
      </c>
      <c r="AJ81">
        <v>19</v>
      </c>
      <c r="AK81">
        <v>95</v>
      </c>
      <c r="AL81">
        <v>117</v>
      </c>
      <c r="AM81">
        <v>1</v>
      </c>
      <c r="AN81">
        <v>10</v>
      </c>
      <c r="AO81">
        <v>0</v>
      </c>
      <c r="AP81">
        <v>5</v>
      </c>
      <c r="AQ81">
        <v>133</v>
      </c>
    </row>
    <row r="82" spans="1:43" ht="12.75">
      <c r="A82" t="s">
        <v>538</v>
      </c>
      <c r="B82" s="74">
        <v>1425</v>
      </c>
      <c r="C82" s="74">
        <v>309</v>
      </c>
      <c r="D82" s="74">
        <v>1734</v>
      </c>
      <c r="E82" s="74"/>
      <c r="F82" s="74"/>
      <c r="G82" s="74"/>
      <c r="H82" t="s">
        <v>195</v>
      </c>
      <c r="I82">
        <v>1</v>
      </c>
      <c r="J82">
        <v>5</v>
      </c>
      <c r="K82">
        <v>0</v>
      </c>
      <c r="L82">
        <v>0</v>
      </c>
      <c r="M82">
        <v>10</v>
      </c>
      <c r="N82">
        <v>2</v>
      </c>
      <c r="O82">
        <v>0</v>
      </c>
      <c r="P82">
        <v>0</v>
      </c>
      <c r="Q82">
        <v>18</v>
      </c>
      <c r="R82" t="s">
        <v>195</v>
      </c>
      <c r="S82">
        <v>0</v>
      </c>
      <c r="T82">
        <v>0</v>
      </c>
      <c r="U82">
        <v>0</v>
      </c>
      <c r="V82">
        <v>2</v>
      </c>
      <c r="W82">
        <v>5</v>
      </c>
      <c r="X82">
        <v>11</v>
      </c>
      <c r="Y82">
        <v>18</v>
      </c>
      <c r="Z82">
        <v>1</v>
      </c>
      <c r="AA82">
        <v>12</v>
      </c>
      <c r="AB82">
        <v>7</v>
      </c>
      <c r="AC82">
        <v>280</v>
      </c>
      <c r="AD82">
        <v>318</v>
      </c>
      <c r="AE82" t="s">
        <v>195</v>
      </c>
      <c r="AF82">
        <v>0</v>
      </c>
      <c r="AG82">
        <v>0</v>
      </c>
      <c r="AH82">
        <v>0</v>
      </c>
      <c r="AI82">
        <v>0</v>
      </c>
      <c r="AJ82">
        <v>0</v>
      </c>
      <c r="AK82">
        <v>0</v>
      </c>
      <c r="AL82">
        <v>0</v>
      </c>
      <c r="AM82">
        <v>0</v>
      </c>
      <c r="AN82">
        <v>0</v>
      </c>
      <c r="AO82">
        <v>0</v>
      </c>
      <c r="AP82">
        <v>5</v>
      </c>
      <c r="AQ82">
        <v>5</v>
      </c>
    </row>
    <row r="83" spans="1:43" ht="12.75">
      <c r="A83" t="s">
        <v>540</v>
      </c>
      <c r="B83" s="74">
        <v>377</v>
      </c>
      <c r="C83" s="74">
        <v>0</v>
      </c>
      <c r="D83" s="74">
        <v>377</v>
      </c>
      <c r="E83" s="74"/>
      <c r="F83" s="74"/>
      <c r="G83" s="74"/>
      <c r="H83" t="s">
        <v>465</v>
      </c>
      <c r="I83">
        <v>11</v>
      </c>
      <c r="J83">
        <v>14</v>
      </c>
      <c r="K83">
        <v>6</v>
      </c>
      <c r="L83">
        <v>4</v>
      </c>
      <c r="M83">
        <v>27</v>
      </c>
      <c r="N83">
        <v>1</v>
      </c>
      <c r="O83">
        <v>10</v>
      </c>
      <c r="P83">
        <v>2</v>
      </c>
      <c r="Q83">
        <v>75</v>
      </c>
      <c r="R83" t="s">
        <v>465</v>
      </c>
      <c r="S83">
        <v>1</v>
      </c>
      <c r="T83">
        <v>0</v>
      </c>
      <c r="U83">
        <v>1</v>
      </c>
      <c r="V83">
        <v>8</v>
      </c>
      <c r="W83">
        <v>12</v>
      </c>
      <c r="X83">
        <v>53</v>
      </c>
      <c r="Y83">
        <v>73</v>
      </c>
      <c r="Z83">
        <v>1</v>
      </c>
      <c r="AA83">
        <v>55</v>
      </c>
      <c r="AB83">
        <v>50</v>
      </c>
      <c r="AC83">
        <v>477</v>
      </c>
      <c r="AD83">
        <v>657</v>
      </c>
      <c r="AE83" t="s">
        <v>465</v>
      </c>
      <c r="AF83">
        <v>0</v>
      </c>
      <c r="AG83">
        <v>0</v>
      </c>
      <c r="AH83">
        <v>0</v>
      </c>
      <c r="AI83">
        <v>0</v>
      </c>
      <c r="AJ83">
        <v>0</v>
      </c>
      <c r="AK83">
        <v>2</v>
      </c>
      <c r="AL83">
        <v>2</v>
      </c>
      <c r="AM83">
        <v>0</v>
      </c>
      <c r="AN83">
        <v>5</v>
      </c>
      <c r="AO83">
        <v>0</v>
      </c>
      <c r="AP83">
        <v>19</v>
      </c>
      <c r="AQ83">
        <v>26</v>
      </c>
    </row>
    <row r="84" spans="1:43" ht="12.75">
      <c r="A84" t="s">
        <v>542</v>
      </c>
      <c r="B84" s="74">
        <v>73</v>
      </c>
      <c r="C84" s="74">
        <v>5</v>
      </c>
      <c r="D84" s="74">
        <v>78</v>
      </c>
      <c r="E84" s="74"/>
      <c r="F84" s="74"/>
      <c r="G84" s="74"/>
      <c r="H84" t="s">
        <v>395</v>
      </c>
      <c r="I84">
        <v>7</v>
      </c>
      <c r="J84">
        <v>0</v>
      </c>
      <c r="K84">
        <v>0</v>
      </c>
      <c r="L84">
        <v>0</v>
      </c>
      <c r="M84">
        <v>4</v>
      </c>
      <c r="N84">
        <v>0</v>
      </c>
      <c r="O84">
        <v>0</v>
      </c>
      <c r="P84">
        <v>1</v>
      </c>
      <c r="Q84">
        <v>12</v>
      </c>
      <c r="R84" t="s">
        <v>395</v>
      </c>
      <c r="S84">
        <v>1</v>
      </c>
      <c r="T84">
        <v>0</v>
      </c>
      <c r="U84">
        <v>1</v>
      </c>
      <c r="V84">
        <v>0</v>
      </c>
      <c r="W84">
        <v>5</v>
      </c>
      <c r="X84">
        <v>6</v>
      </c>
      <c r="Y84">
        <v>11</v>
      </c>
      <c r="Z84">
        <v>5</v>
      </c>
      <c r="AA84">
        <v>5</v>
      </c>
      <c r="AB84">
        <v>2</v>
      </c>
      <c r="AC84">
        <v>338</v>
      </c>
      <c r="AD84">
        <v>362</v>
      </c>
      <c r="AE84" t="s">
        <v>395</v>
      </c>
      <c r="AF84">
        <v>0</v>
      </c>
      <c r="AG84">
        <v>0</v>
      </c>
      <c r="AH84">
        <v>0</v>
      </c>
      <c r="AI84">
        <v>0</v>
      </c>
      <c r="AJ84">
        <v>0</v>
      </c>
      <c r="AK84">
        <v>1</v>
      </c>
      <c r="AL84">
        <v>1</v>
      </c>
      <c r="AM84">
        <v>0</v>
      </c>
      <c r="AN84">
        <v>0</v>
      </c>
      <c r="AO84">
        <v>0</v>
      </c>
      <c r="AP84">
        <v>1</v>
      </c>
      <c r="AQ84">
        <v>2</v>
      </c>
    </row>
    <row r="85" spans="1:43" ht="12.75">
      <c r="A85" t="s">
        <v>544</v>
      </c>
      <c r="B85" s="74">
        <v>223</v>
      </c>
      <c r="C85" s="74">
        <v>89</v>
      </c>
      <c r="D85" s="74">
        <v>312</v>
      </c>
      <c r="E85" s="74"/>
      <c r="F85" s="74"/>
      <c r="G85" s="74"/>
      <c r="H85" t="s">
        <v>600</v>
      </c>
      <c r="I85">
        <v>1</v>
      </c>
      <c r="J85">
        <v>2</v>
      </c>
      <c r="K85">
        <v>4</v>
      </c>
      <c r="L85">
        <v>1</v>
      </c>
      <c r="M85">
        <v>12</v>
      </c>
      <c r="N85">
        <v>0</v>
      </c>
      <c r="O85">
        <v>0</v>
      </c>
      <c r="P85">
        <v>3</v>
      </c>
      <c r="Q85">
        <v>23</v>
      </c>
      <c r="R85" t="s">
        <v>600</v>
      </c>
      <c r="S85">
        <v>0</v>
      </c>
      <c r="T85">
        <v>0</v>
      </c>
      <c r="U85">
        <v>0</v>
      </c>
      <c r="V85">
        <v>4</v>
      </c>
      <c r="W85">
        <v>4</v>
      </c>
      <c r="X85">
        <v>12</v>
      </c>
      <c r="Y85">
        <v>20</v>
      </c>
      <c r="Z85">
        <v>0</v>
      </c>
      <c r="AA85">
        <v>11</v>
      </c>
      <c r="AB85">
        <v>9</v>
      </c>
      <c r="AC85">
        <v>157</v>
      </c>
      <c r="AD85">
        <v>197</v>
      </c>
      <c r="AE85" t="s">
        <v>600</v>
      </c>
      <c r="AF85">
        <v>0</v>
      </c>
      <c r="AG85">
        <v>0</v>
      </c>
      <c r="AH85">
        <v>0</v>
      </c>
      <c r="AI85">
        <v>0</v>
      </c>
      <c r="AJ85">
        <v>2</v>
      </c>
      <c r="AK85">
        <v>1</v>
      </c>
      <c r="AL85">
        <v>3</v>
      </c>
      <c r="AM85">
        <v>0</v>
      </c>
      <c r="AN85">
        <v>0</v>
      </c>
      <c r="AO85">
        <v>0</v>
      </c>
      <c r="AP85">
        <v>0</v>
      </c>
      <c r="AQ85">
        <v>3</v>
      </c>
    </row>
    <row r="86" spans="1:43" ht="12.75">
      <c r="A86" t="s">
        <v>546</v>
      </c>
      <c r="B86" s="74">
        <v>462</v>
      </c>
      <c r="C86" s="74">
        <v>17</v>
      </c>
      <c r="D86" s="74">
        <v>479</v>
      </c>
      <c r="E86" s="74"/>
      <c r="F86" s="74"/>
      <c r="G86" s="74"/>
      <c r="H86" t="s">
        <v>203</v>
      </c>
      <c r="I86">
        <v>5</v>
      </c>
      <c r="J86">
        <v>2</v>
      </c>
      <c r="K86">
        <v>5</v>
      </c>
      <c r="L86">
        <v>2</v>
      </c>
      <c r="M86">
        <v>11</v>
      </c>
      <c r="N86">
        <v>1</v>
      </c>
      <c r="O86">
        <v>0</v>
      </c>
      <c r="P86">
        <v>7</v>
      </c>
      <c r="Q86">
        <v>33</v>
      </c>
      <c r="R86" t="s">
        <v>203</v>
      </c>
      <c r="S86">
        <v>7</v>
      </c>
      <c r="T86">
        <v>0</v>
      </c>
      <c r="U86">
        <v>7</v>
      </c>
      <c r="V86">
        <v>3</v>
      </c>
      <c r="W86">
        <v>9</v>
      </c>
      <c r="X86">
        <v>14</v>
      </c>
      <c r="Y86">
        <v>26</v>
      </c>
      <c r="Z86">
        <v>1</v>
      </c>
      <c r="AA86">
        <v>18</v>
      </c>
      <c r="AB86">
        <v>4</v>
      </c>
      <c r="AC86">
        <v>260</v>
      </c>
      <c r="AD86">
        <v>316</v>
      </c>
      <c r="AE86" t="s">
        <v>203</v>
      </c>
      <c r="AF86">
        <v>0</v>
      </c>
      <c r="AG86">
        <v>0</v>
      </c>
      <c r="AH86">
        <v>0</v>
      </c>
      <c r="AI86">
        <v>0</v>
      </c>
      <c r="AJ86">
        <v>4</v>
      </c>
      <c r="AK86">
        <v>3</v>
      </c>
      <c r="AL86">
        <v>7</v>
      </c>
      <c r="AM86">
        <v>0</v>
      </c>
      <c r="AN86">
        <v>0</v>
      </c>
      <c r="AO86">
        <v>1</v>
      </c>
      <c r="AP86">
        <v>2</v>
      </c>
      <c r="AQ86">
        <v>10</v>
      </c>
    </row>
    <row r="87" spans="1:43" ht="12.75">
      <c r="A87" t="s">
        <v>139</v>
      </c>
      <c r="B87" s="74">
        <v>427</v>
      </c>
      <c r="C87" s="74">
        <v>3</v>
      </c>
      <c r="D87" s="74">
        <v>430</v>
      </c>
      <c r="E87" s="74"/>
      <c r="F87" s="74"/>
      <c r="G87" s="74"/>
      <c r="H87" t="s">
        <v>217</v>
      </c>
      <c r="I87">
        <v>2</v>
      </c>
      <c r="J87">
        <v>6</v>
      </c>
      <c r="K87">
        <v>2</v>
      </c>
      <c r="L87">
        <v>0</v>
      </c>
      <c r="M87">
        <v>6</v>
      </c>
      <c r="N87">
        <v>5</v>
      </c>
      <c r="O87">
        <v>0</v>
      </c>
      <c r="P87">
        <v>3</v>
      </c>
      <c r="Q87">
        <v>24</v>
      </c>
      <c r="R87" t="s">
        <v>217</v>
      </c>
      <c r="S87">
        <v>3</v>
      </c>
      <c r="T87">
        <v>1</v>
      </c>
      <c r="U87">
        <v>4</v>
      </c>
      <c r="V87">
        <v>4</v>
      </c>
      <c r="W87">
        <v>9</v>
      </c>
      <c r="X87">
        <v>8</v>
      </c>
      <c r="Y87">
        <v>21</v>
      </c>
      <c r="Z87">
        <v>3</v>
      </c>
      <c r="AA87">
        <v>7</v>
      </c>
      <c r="AB87">
        <v>56</v>
      </c>
      <c r="AC87">
        <v>50</v>
      </c>
      <c r="AD87">
        <v>141</v>
      </c>
      <c r="AE87" t="s">
        <v>217</v>
      </c>
      <c r="AF87">
        <v>0</v>
      </c>
      <c r="AG87">
        <v>0</v>
      </c>
      <c r="AH87">
        <v>0</v>
      </c>
      <c r="AI87">
        <v>1</v>
      </c>
      <c r="AJ87">
        <v>0</v>
      </c>
      <c r="AK87">
        <v>2</v>
      </c>
      <c r="AL87">
        <v>3</v>
      </c>
      <c r="AM87">
        <v>0</v>
      </c>
      <c r="AN87">
        <v>0</v>
      </c>
      <c r="AO87">
        <v>1</v>
      </c>
      <c r="AP87">
        <v>1</v>
      </c>
      <c r="AQ87">
        <v>5</v>
      </c>
    </row>
    <row r="88" spans="1:43" ht="12.75">
      <c r="A88" t="s">
        <v>549</v>
      </c>
      <c r="B88" s="74">
        <v>1040</v>
      </c>
      <c r="C88" s="74">
        <v>47</v>
      </c>
      <c r="D88" s="74">
        <v>1087</v>
      </c>
      <c r="E88" s="74"/>
      <c r="F88" s="74"/>
      <c r="G88" s="74"/>
      <c r="H88" t="s">
        <v>278</v>
      </c>
      <c r="I88">
        <v>7</v>
      </c>
      <c r="J88">
        <v>10</v>
      </c>
      <c r="K88">
        <v>10</v>
      </c>
      <c r="L88">
        <v>74</v>
      </c>
      <c r="M88">
        <v>14</v>
      </c>
      <c r="N88">
        <v>2</v>
      </c>
      <c r="O88">
        <v>6</v>
      </c>
      <c r="P88">
        <v>85</v>
      </c>
      <c r="Q88">
        <v>208</v>
      </c>
      <c r="R88" t="s">
        <v>278</v>
      </c>
      <c r="S88">
        <v>1</v>
      </c>
      <c r="T88">
        <v>0</v>
      </c>
      <c r="U88">
        <v>1</v>
      </c>
      <c r="V88">
        <v>27</v>
      </c>
      <c r="W88">
        <v>55</v>
      </c>
      <c r="X88">
        <v>41</v>
      </c>
      <c r="Y88">
        <v>123</v>
      </c>
      <c r="Z88">
        <v>4</v>
      </c>
      <c r="AA88">
        <v>70</v>
      </c>
      <c r="AB88">
        <v>32</v>
      </c>
      <c r="AC88">
        <v>880</v>
      </c>
      <c r="AD88">
        <v>1110</v>
      </c>
      <c r="AE88" t="s">
        <v>278</v>
      </c>
      <c r="AF88">
        <v>0</v>
      </c>
      <c r="AG88">
        <v>0</v>
      </c>
      <c r="AH88">
        <v>0</v>
      </c>
      <c r="AI88">
        <v>5</v>
      </c>
      <c r="AJ88">
        <v>30</v>
      </c>
      <c r="AK88">
        <v>50</v>
      </c>
      <c r="AL88">
        <v>85</v>
      </c>
      <c r="AM88">
        <v>4</v>
      </c>
      <c r="AN88">
        <v>10</v>
      </c>
      <c r="AO88">
        <v>9</v>
      </c>
      <c r="AP88">
        <v>17</v>
      </c>
      <c r="AQ88">
        <v>125</v>
      </c>
    </row>
    <row r="89" spans="1:43" ht="12.75">
      <c r="A89" t="s">
        <v>551</v>
      </c>
      <c r="B89" s="74">
        <v>2051</v>
      </c>
      <c r="C89" s="74">
        <v>191</v>
      </c>
      <c r="D89" s="74">
        <v>2242</v>
      </c>
      <c r="E89" s="74"/>
      <c r="F89" s="74"/>
      <c r="G89" s="74"/>
      <c r="H89" t="s">
        <v>354</v>
      </c>
      <c r="I89">
        <v>18</v>
      </c>
      <c r="J89">
        <v>10</v>
      </c>
      <c r="K89">
        <v>1</v>
      </c>
      <c r="L89">
        <v>5</v>
      </c>
      <c r="M89">
        <v>8</v>
      </c>
      <c r="N89">
        <v>0</v>
      </c>
      <c r="O89">
        <v>3</v>
      </c>
      <c r="P89">
        <v>22</v>
      </c>
      <c r="Q89">
        <v>67</v>
      </c>
      <c r="R89" t="s">
        <v>354</v>
      </c>
      <c r="S89">
        <v>0</v>
      </c>
      <c r="T89">
        <v>0</v>
      </c>
      <c r="U89">
        <v>0</v>
      </c>
      <c r="V89">
        <v>7</v>
      </c>
      <c r="W89">
        <v>14</v>
      </c>
      <c r="X89">
        <v>24</v>
      </c>
      <c r="Y89">
        <v>45</v>
      </c>
      <c r="Z89">
        <v>9</v>
      </c>
      <c r="AA89">
        <v>61</v>
      </c>
      <c r="AB89">
        <v>41</v>
      </c>
      <c r="AC89">
        <v>784</v>
      </c>
      <c r="AD89">
        <v>940</v>
      </c>
      <c r="AE89" t="s">
        <v>354</v>
      </c>
      <c r="AF89">
        <v>0</v>
      </c>
      <c r="AG89">
        <v>0</v>
      </c>
      <c r="AH89">
        <v>0</v>
      </c>
      <c r="AI89">
        <v>0</v>
      </c>
      <c r="AJ89">
        <v>0</v>
      </c>
      <c r="AK89">
        <v>22</v>
      </c>
      <c r="AL89">
        <v>22</v>
      </c>
      <c r="AM89">
        <v>1</v>
      </c>
      <c r="AN89">
        <v>3</v>
      </c>
      <c r="AO89">
        <v>0</v>
      </c>
      <c r="AP89">
        <v>3</v>
      </c>
      <c r="AQ89">
        <v>29</v>
      </c>
    </row>
    <row r="90" spans="1:43" ht="12.75">
      <c r="A90" t="s">
        <v>553</v>
      </c>
      <c r="B90" s="74">
        <v>600</v>
      </c>
      <c r="C90" s="74">
        <v>12</v>
      </c>
      <c r="D90" s="74">
        <v>612</v>
      </c>
      <c r="E90" s="74"/>
      <c r="F90" s="74"/>
      <c r="G90" s="74"/>
      <c r="H90" t="s">
        <v>376</v>
      </c>
      <c r="I90">
        <v>5</v>
      </c>
      <c r="J90">
        <v>1</v>
      </c>
      <c r="K90">
        <v>1</v>
      </c>
      <c r="L90">
        <v>0</v>
      </c>
      <c r="M90">
        <v>10</v>
      </c>
      <c r="N90">
        <v>0</v>
      </c>
      <c r="O90">
        <v>1</v>
      </c>
      <c r="P90">
        <v>4</v>
      </c>
      <c r="Q90">
        <v>22</v>
      </c>
      <c r="R90" t="s">
        <v>376</v>
      </c>
      <c r="S90">
        <v>0</v>
      </c>
      <c r="T90">
        <v>0</v>
      </c>
      <c r="U90">
        <v>0</v>
      </c>
      <c r="V90">
        <v>4</v>
      </c>
      <c r="W90">
        <v>3</v>
      </c>
      <c r="X90">
        <v>11</v>
      </c>
      <c r="Y90">
        <v>18</v>
      </c>
      <c r="Z90">
        <v>9</v>
      </c>
      <c r="AA90">
        <v>29</v>
      </c>
      <c r="AB90">
        <v>16</v>
      </c>
      <c r="AC90">
        <v>558</v>
      </c>
      <c r="AD90">
        <v>630</v>
      </c>
      <c r="AE90" t="s">
        <v>376</v>
      </c>
      <c r="AF90">
        <v>0</v>
      </c>
      <c r="AG90">
        <v>0</v>
      </c>
      <c r="AH90">
        <v>0</v>
      </c>
      <c r="AI90">
        <v>0</v>
      </c>
      <c r="AJ90">
        <v>0</v>
      </c>
      <c r="AK90">
        <v>4</v>
      </c>
      <c r="AL90">
        <v>4</v>
      </c>
      <c r="AM90">
        <v>0</v>
      </c>
      <c r="AN90">
        <v>0</v>
      </c>
      <c r="AO90">
        <v>0</v>
      </c>
      <c r="AP90">
        <v>1</v>
      </c>
      <c r="AQ90">
        <v>5</v>
      </c>
    </row>
    <row r="91" spans="1:43" ht="12.75">
      <c r="A91" t="s">
        <v>555</v>
      </c>
      <c r="B91" s="74">
        <v>571</v>
      </c>
      <c r="C91" s="74">
        <v>15</v>
      </c>
      <c r="D91" s="74">
        <v>586</v>
      </c>
      <c r="E91" s="74"/>
      <c r="F91" s="74"/>
      <c r="G91" s="74"/>
      <c r="H91" t="s">
        <v>243</v>
      </c>
      <c r="I91">
        <v>13</v>
      </c>
      <c r="J91">
        <v>3</v>
      </c>
      <c r="K91">
        <v>6</v>
      </c>
      <c r="L91">
        <v>6</v>
      </c>
      <c r="M91">
        <v>13</v>
      </c>
      <c r="N91">
        <v>0</v>
      </c>
      <c r="O91">
        <v>1</v>
      </c>
      <c r="P91">
        <v>23</v>
      </c>
      <c r="Q91">
        <v>65</v>
      </c>
      <c r="R91" t="s">
        <v>243</v>
      </c>
      <c r="S91">
        <v>0</v>
      </c>
      <c r="T91">
        <v>0</v>
      </c>
      <c r="U91">
        <v>0</v>
      </c>
      <c r="V91">
        <v>3</v>
      </c>
      <c r="W91">
        <v>10</v>
      </c>
      <c r="X91">
        <v>29</v>
      </c>
      <c r="Y91">
        <v>42</v>
      </c>
      <c r="Z91">
        <v>3</v>
      </c>
      <c r="AA91">
        <v>41</v>
      </c>
      <c r="AB91">
        <v>36</v>
      </c>
      <c r="AC91">
        <v>1037</v>
      </c>
      <c r="AD91">
        <v>1159</v>
      </c>
      <c r="AE91" t="s">
        <v>243</v>
      </c>
      <c r="AF91">
        <v>0</v>
      </c>
      <c r="AG91">
        <v>0</v>
      </c>
      <c r="AH91">
        <v>0</v>
      </c>
      <c r="AI91">
        <v>1</v>
      </c>
      <c r="AJ91">
        <v>3</v>
      </c>
      <c r="AK91">
        <v>19</v>
      </c>
      <c r="AL91">
        <v>23</v>
      </c>
      <c r="AM91">
        <v>1</v>
      </c>
      <c r="AN91">
        <v>8</v>
      </c>
      <c r="AO91">
        <v>1</v>
      </c>
      <c r="AP91">
        <v>23</v>
      </c>
      <c r="AQ91">
        <v>56</v>
      </c>
    </row>
    <row r="92" spans="1:43" ht="12.75">
      <c r="A92" t="s">
        <v>557</v>
      </c>
      <c r="B92" s="74">
        <v>306</v>
      </c>
      <c r="C92" s="74">
        <v>8</v>
      </c>
      <c r="D92" s="74">
        <v>314</v>
      </c>
      <c r="E92" s="74"/>
      <c r="F92" s="74"/>
      <c r="G92" s="74"/>
      <c r="H92" t="s">
        <v>340</v>
      </c>
      <c r="I92">
        <v>4</v>
      </c>
      <c r="J92">
        <v>15</v>
      </c>
      <c r="K92">
        <v>9</v>
      </c>
      <c r="L92">
        <v>46</v>
      </c>
      <c r="M92">
        <v>12</v>
      </c>
      <c r="N92">
        <v>0</v>
      </c>
      <c r="O92">
        <v>2</v>
      </c>
      <c r="P92">
        <v>28</v>
      </c>
      <c r="Q92">
        <v>116</v>
      </c>
      <c r="R92" t="s">
        <v>340</v>
      </c>
      <c r="S92">
        <v>12</v>
      </c>
      <c r="T92">
        <v>0</v>
      </c>
      <c r="U92">
        <v>12</v>
      </c>
      <c r="V92">
        <v>39</v>
      </c>
      <c r="W92">
        <v>18</v>
      </c>
      <c r="X92">
        <v>31</v>
      </c>
      <c r="Y92">
        <v>88</v>
      </c>
      <c r="Z92">
        <v>2</v>
      </c>
      <c r="AA92">
        <v>29</v>
      </c>
      <c r="AB92">
        <v>9</v>
      </c>
      <c r="AC92">
        <v>274</v>
      </c>
      <c r="AD92">
        <v>414</v>
      </c>
      <c r="AE92" t="s">
        <v>340</v>
      </c>
      <c r="AF92">
        <v>0</v>
      </c>
      <c r="AG92">
        <v>0</v>
      </c>
      <c r="AH92">
        <v>0</v>
      </c>
      <c r="AI92">
        <v>5</v>
      </c>
      <c r="AJ92">
        <v>6</v>
      </c>
      <c r="AK92">
        <v>17</v>
      </c>
      <c r="AL92">
        <v>28</v>
      </c>
      <c r="AM92">
        <v>0</v>
      </c>
      <c r="AN92">
        <v>1</v>
      </c>
      <c r="AO92">
        <v>2</v>
      </c>
      <c r="AP92">
        <v>0</v>
      </c>
      <c r="AQ92">
        <v>31</v>
      </c>
    </row>
    <row r="93" spans="1:30" ht="12.75">
      <c r="A93" t="s">
        <v>559</v>
      </c>
      <c r="B93" s="74">
        <v>3173</v>
      </c>
      <c r="C93" s="74">
        <v>598</v>
      </c>
      <c r="D93" s="74">
        <v>3771</v>
      </c>
      <c r="E93" s="74"/>
      <c r="F93" s="74"/>
      <c r="G93" s="74"/>
      <c r="H93" t="s">
        <v>196</v>
      </c>
      <c r="R93" t="s">
        <v>196</v>
      </c>
      <c r="S93">
        <v>0</v>
      </c>
      <c r="T93">
        <v>0</v>
      </c>
      <c r="U93">
        <v>0</v>
      </c>
      <c r="V93">
        <v>0</v>
      </c>
      <c r="W93">
        <v>0</v>
      </c>
      <c r="X93">
        <v>0</v>
      </c>
      <c r="Y93">
        <v>0</v>
      </c>
      <c r="Z93">
        <v>0</v>
      </c>
      <c r="AA93">
        <v>0</v>
      </c>
      <c r="AB93">
        <v>0</v>
      </c>
      <c r="AC93">
        <v>5</v>
      </c>
      <c r="AD93">
        <v>5</v>
      </c>
    </row>
    <row r="94" spans="1:43" ht="12.75">
      <c r="A94" t="s">
        <v>561</v>
      </c>
      <c r="B94" s="74">
        <v>2985</v>
      </c>
      <c r="C94" s="74">
        <v>331</v>
      </c>
      <c r="D94" s="74">
        <v>3316</v>
      </c>
      <c r="E94" s="74"/>
      <c r="F94" s="74"/>
      <c r="G94" s="74"/>
      <c r="H94" t="s">
        <v>266</v>
      </c>
      <c r="I94">
        <v>10</v>
      </c>
      <c r="J94">
        <v>6</v>
      </c>
      <c r="K94">
        <v>10</v>
      </c>
      <c r="L94">
        <v>53</v>
      </c>
      <c r="M94">
        <v>14</v>
      </c>
      <c r="N94">
        <v>0</v>
      </c>
      <c r="O94">
        <v>2</v>
      </c>
      <c r="P94">
        <v>111</v>
      </c>
      <c r="Q94">
        <v>206</v>
      </c>
      <c r="R94" t="s">
        <v>266</v>
      </c>
      <c r="S94">
        <v>4</v>
      </c>
      <c r="T94">
        <v>0</v>
      </c>
      <c r="U94">
        <v>4</v>
      </c>
      <c r="V94">
        <v>36</v>
      </c>
      <c r="W94">
        <v>34</v>
      </c>
      <c r="X94">
        <v>25</v>
      </c>
      <c r="Y94">
        <v>95</v>
      </c>
      <c r="Z94">
        <v>4</v>
      </c>
      <c r="AA94">
        <v>59</v>
      </c>
      <c r="AB94">
        <v>27</v>
      </c>
      <c r="AC94">
        <v>904</v>
      </c>
      <c r="AD94">
        <v>1093</v>
      </c>
      <c r="AE94" t="s">
        <v>266</v>
      </c>
      <c r="AF94">
        <v>0</v>
      </c>
      <c r="AG94">
        <v>1</v>
      </c>
      <c r="AH94">
        <v>1</v>
      </c>
      <c r="AI94">
        <v>43</v>
      </c>
      <c r="AJ94">
        <v>38</v>
      </c>
      <c r="AK94">
        <v>30</v>
      </c>
      <c r="AL94">
        <v>111</v>
      </c>
      <c r="AM94">
        <v>2</v>
      </c>
      <c r="AN94">
        <v>4</v>
      </c>
      <c r="AO94">
        <v>2</v>
      </c>
      <c r="AP94">
        <v>11</v>
      </c>
      <c r="AQ94">
        <v>131</v>
      </c>
    </row>
    <row r="95" spans="1:43" ht="12.75">
      <c r="A95" t="s">
        <v>563</v>
      </c>
      <c r="B95" s="74">
        <v>575</v>
      </c>
      <c r="C95" s="74">
        <v>12</v>
      </c>
      <c r="D95" s="74">
        <v>587</v>
      </c>
      <c r="E95" s="74"/>
      <c r="F95" s="74"/>
      <c r="G95" s="74"/>
      <c r="H95" t="s">
        <v>186</v>
      </c>
      <c r="I95">
        <v>1</v>
      </c>
      <c r="J95">
        <v>20</v>
      </c>
      <c r="K95">
        <v>1</v>
      </c>
      <c r="L95">
        <v>3</v>
      </c>
      <c r="M95">
        <v>7</v>
      </c>
      <c r="N95">
        <v>1</v>
      </c>
      <c r="O95">
        <v>0</v>
      </c>
      <c r="P95">
        <v>6</v>
      </c>
      <c r="Q95">
        <v>39</v>
      </c>
      <c r="R95" t="s">
        <v>186</v>
      </c>
      <c r="S95">
        <v>0</v>
      </c>
      <c r="T95">
        <v>0</v>
      </c>
      <c r="U95">
        <v>0</v>
      </c>
      <c r="V95">
        <v>2</v>
      </c>
      <c r="W95">
        <v>9</v>
      </c>
      <c r="X95">
        <v>22</v>
      </c>
      <c r="Y95">
        <v>33</v>
      </c>
      <c r="Z95">
        <v>0</v>
      </c>
      <c r="AA95">
        <v>33</v>
      </c>
      <c r="AB95">
        <v>14</v>
      </c>
      <c r="AC95">
        <v>317</v>
      </c>
      <c r="AD95">
        <v>397</v>
      </c>
      <c r="AE95" t="s">
        <v>186</v>
      </c>
      <c r="AF95">
        <v>0</v>
      </c>
      <c r="AG95">
        <v>0</v>
      </c>
      <c r="AH95">
        <v>0</v>
      </c>
      <c r="AI95">
        <v>2</v>
      </c>
      <c r="AJ95">
        <v>1</v>
      </c>
      <c r="AK95">
        <v>3</v>
      </c>
      <c r="AL95">
        <v>6</v>
      </c>
      <c r="AM95">
        <v>0</v>
      </c>
      <c r="AN95">
        <v>1</v>
      </c>
      <c r="AO95">
        <v>0</v>
      </c>
      <c r="AP95">
        <v>1</v>
      </c>
      <c r="AQ95">
        <v>8</v>
      </c>
    </row>
    <row r="96" spans="1:43" ht="12.75">
      <c r="A96" t="s">
        <v>565</v>
      </c>
      <c r="B96" s="74">
        <v>86</v>
      </c>
      <c r="C96" s="74">
        <v>5</v>
      </c>
      <c r="D96" s="74">
        <v>91</v>
      </c>
      <c r="E96" s="74"/>
      <c r="F96" s="74"/>
      <c r="G96" s="74"/>
      <c r="H96" t="s">
        <v>494</v>
      </c>
      <c r="I96">
        <v>7</v>
      </c>
      <c r="J96">
        <v>9</v>
      </c>
      <c r="K96">
        <v>1</v>
      </c>
      <c r="L96">
        <v>0</v>
      </c>
      <c r="M96">
        <v>8</v>
      </c>
      <c r="N96">
        <v>1</v>
      </c>
      <c r="O96">
        <v>24</v>
      </c>
      <c r="P96">
        <v>1</v>
      </c>
      <c r="Q96">
        <v>51</v>
      </c>
      <c r="R96" t="s">
        <v>494</v>
      </c>
      <c r="S96">
        <v>0</v>
      </c>
      <c r="T96">
        <v>0</v>
      </c>
      <c r="U96">
        <v>0</v>
      </c>
      <c r="V96">
        <v>2</v>
      </c>
      <c r="W96">
        <v>5</v>
      </c>
      <c r="X96">
        <v>43</v>
      </c>
      <c r="Y96">
        <v>50</v>
      </c>
      <c r="Z96">
        <v>2</v>
      </c>
      <c r="AA96">
        <v>44</v>
      </c>
      <c r="AB96">
        <v>24</v>
      </c>
      <c r="AC96">
        <v>441</v>
      </c>
      <c r="AD96">
        <v>561</v>
      </c>
      <c r="AE96" t="s">
        <v>494</v>
      </c>
      <c r="AF96">
        <v>0</v>
      </c>
      <c r="AG96">
        <v>0</v>
      </c>
      <c r="AH96">
        <v>0</v>
      </c>
      <c r="AI96">
        <v>0</v>
      </c>
      <c r="AJ96">
        <v>0</v>
      </c>
      <c r="AK96">
        <v>1</v>
      </c>
      <c r="AL96">
        <v>1</v>
      </c>
      <c r="AM96">
        <v>0</v>
      </c>
      <c r="AN96">
        <v>0</v>
      </c>
      <c r="AO96">
        <v>0</v>
      </c>
      <c r="AP96">
        <v>5</v>
      </c>
      <c r="AQ96">
        <v>6</v>
      </c>
    </row>
    <row r="97" spans="1:43" ht="12.75">
      <c r="A97" t="s">
        <v>567</v>
      </c>
      <c r="B97" s="74">
        <v>1446</v>
      </c>
      <c r="C97" s="74">
        <v>200</v>
      </c>
      <c r="D97" s="74">
        <v>1646</v>
      </c>
      <c r="E97" s="74"/>
      <c r="F97" s="74"/>
      <c r="G97" s="74"/>
      <c r="H97" t="s">
        <v>432</v>
      </c>
      <c r="I97">
        <v>7</v>
      </c>
      <c r="J97">
        <v>0</v>
      </c>
      <c r="K97">
        <v>0</v>
      </c>
      <c r="L97">
        <v>0</v>
      </c>
      <c r="M97">
        <v>8</v>
      </c>
      <c r="N97">
        <v>0</v>
      </c>
      <c r="O97">
        <v>0</v>
      </c>
      <c r="P97">
        <v>0</v>
      </c>
      <c r="Q97">
        <v>15</v>
      </c>
      <c r="R97" t="s">
        <v>432</v>
      </c>
      <c r="S97">
        <v>1</v>
      </c>
      <c r="T97">
        <v>0</v>
      </c>
      <c r="U97">
        <v>1</v>
      </c>
      <c r="V97">
        <v>0</v>
      </c>
      <c r="W97">
        <v>7</v>
      </c>
      <c r="X97">
        <v>8</v>
      </c>
      <c r="Y97">
        <v>15</v>
      </c>
      <c r="Z97">
        <v>4</v>
      </c>
      <c r="AA97">
        <v>10</v>
      </c>
      <c r="AB97">
        <v>8</v>
      </c>
      <c r="AC97">
        <v>315</v>
      </c>
      <c r="AD97">
        <v>353</v>
      </c>
      <c r="AE97" t="s">
        <v>432</v>
      </c>
      <c r="AF97">
        <v>0</v>
      </c>
      <c r="AG97">
        <v>0</v>
      </c>
      <c r="AH97">
        <v>0</v>
      </c>
      <c r="AI97">
        <v>0</v>
      </c>
      <c r="AJ97">
        <v>0</v>
      </c>
      <c r="AK97">
        <v>0</v>
      </c>
      <c r="AL97">
        <v>0</v>
      </c>
      <c r="AM97">
        <v>0</v>
      </c>
      <c r="AN97">
        <v>0</v>
      </c>
      <c r="AO97">
        <v>0</v>
      </c>
      <c r="AP97">
        <v>1</v>
      </c>
      <c r="AQ97">
        <v>1</v>
      </c>
    </row>
    <row r="98" spans="1:43" ht="12.75">
      <c r="A98" t="s">
        <v>569</v>
      </c>
      <c r="B98" s="74">
        <v>548</v>
      </c>
      <c r="C98" s="74">
        <v>6</v>
      </c>
      <c r="D98" s="74">
        <v>554</v>
      </c>
      <c r="E98" s="74"/>
      <c r="F98" s="74"/>
      <c r="G98" s="74"/>
      <c r="H98" t="s">
        <v>289</v>
      </c>
      <c r="I98">
        <v>85</v>
      </c>
      <c r="J98">
        <v>79</v>
      </c>
      <c r="K98">
        <v>25</v>
      </c>
      <c r="L98">
        <v>66</v>
      </c>
      <c r="M98">
        <v>28</v>
      </c>
      <c r="N98">
        <v>2</v>
      </c>
      <c r="O98">
        <v>21</v>
      </c>
      <c r="P98">
        <v>246</v>
      </c>
      <c r="Q98">
        <v>552</v>
      </c>
      <c r="R98" t="s">
        <v>289</v>
      </c>
      <c r="S98">
        <v>1</v>
      </c>
      <c r="T98">
        <v>0</v>
      </c>
      <c r="U98">
        <v>1</v>
      </c>
      <c r="V98">
        <v>35</v>
      </c>
      <c r="W98">
        <v>91</v>
      </c>
      <c r="X98">
        <v>180</v>
      </c>
      <c r="Y98">
        <v>306</v>
      </c>
      <c r="Z98">
        <v>7</v>
      </c>
      <c r="AA98">
        <v>143</v>
      </c>
      <c r="AB98">
        <v>123</v>
      </c>
      <c r="AC98">
        <v>1400</v>
      </c>
      <c r="AD98">
        <v>1980</v>
      </c>
      <c r="AE98" t="s">
        <v>289</v>
      </c>
      <c r="AF98">
        <v>7</v>
      </c>
      <c r="AG98">
        <v>2</v>
      </c>
      <c r="AH98">
        <v>9</v>
      </c>
      <c r="AI98">
        <v>45</v>
      </c>
      <c r="AJ98">
        <v>113</v>
      </c>
      <c r="AK98">
        <v>88</v>
      </c>
      <c r="AL98">
        <v>246</v>
      </c>
      <c r="AM98">
        <v>1</v>
      </c>
      <c r="AN98">
        <v>22</v>
      </c>
      <c r="AO98">
        <v>18</v>
      </c>
      <c r="AP98">
        <v>68</v>
      </c>
      <c r="AQ98">
        <v>364</v>
      </c>
    </row>
    <row r="99" spans="1:43" ht="12.75">
      <c r="A99" t="s">
        <v>571</v>
      </c>
      <c r="B99" s="74">
        <v>671</v>
      </c>
      <c r="C99" s="74">
        <v>8</v>
      </c>
      <c r="D99" s="74">
        <v>679</v>
      </c>
      <c r="E99" s="74"/>
      <c r="F99" s="74"/>
      <c r="G99" s="74"/>
      <c r="H99" t="s">
        <v>258</v>
      </c>
      <c r="I99">
        <v>146</v>
      </c>
      <c r="J99">
        <v>121</v>
      </c>
      <c r="K99">
        <v>28</v>
      </c>
      <c r="L99">
        <v>33</v>
      </c>
      <c r="M99">
        <v>91</v>
      </c>
      <c r="N99">
        <v>3</v>
      </c>
      <c r="O99">
        <v>28</v>
      </c>
      <c r="P99">
        <v>383</v>
      </c>
      <c r="Q99">
        <v>833</v>
      </c>
      <c r="R99" t="s">
        <v>258</v>
      </c>
      <c r="S99">
        <v>3</v>
      </c>
      <c r="T99">
        <v>0</v>
      </c>
      <c r="U99">
        <v>3</v>
      </c>
      <c r="V99">
        <v>51</v>
      </c>
      <c r="W99">
        <v>118</v>
      </c>
      <c r="X99">
        <v>281</v>
      </c>
      <c r="Y99">
        <v>450</v>
      </c>
      <c r="Z99">
        <v>11</v>
      </c>
      <c r="AA99">
        <v>374</v>
      </c>
      <c r="AB99">
        <v>222</v>
      </c>
      <c r="AC99">
        <v>1751</v>
      </c>
      <c r="AD99">
        <v>2811</v>
      </c>
      <c r="AE99" t="s">
        <v>258</v>
      </c>
      <c r="AF99">
        <v>2</v>
      </c>
      <c r="AG99">
        <v>1</v>
      </c>
      <c r="AH99">
        <v>3</v>
      </c>
      <c r="AI99">
        <v>113</v>
      </c>
      <c r="AJ99">
        <v>67</v>
      </c>
      <c r="AK99">
        <v>203</v>
      </c>
      <c r="AL99">
        <v>383</v>
      </c>
      <c r="AM99">
        <v>9</v>
      </c>
      <c r="AN99">
        <v>77</v>
      </c>
      <c r="AO99">
        <v>46</v>
      </c>
      <c r="AP99">
        <v>168</v>
      </c>
      <c r="AQ99">
        <v>686</v>
      </c>
    </row>
    <row r="100" spans="1:43" ht="12.75">
      <c r="A100" t="s">
        <v>573</v>
      </c>
      <c r="B100" s="74">
        <v>409</v>
      </c>
      <c r="C100" s="74">
        <v>290</v>
      </c>
      <c r="D100" s="74">
        <v>699</v>
      </c>
      <c r="E100" s="74"/>
      <c r="F100" s="74"/>
      <c r="G100" s="74"/>
      <c r="H100" t="s">
        <v>238</v>
      </c>
      <c r="I100">
        <v>21</v>
      </c>
      <c r="J100">
        <v>18</v>
      </c>
      <c r="K100">
        <v>8</v>
      </c>
      <c r="L100">
        <v>4</v>
      </c>
      <c r="M100">
        <v>14</v>
      </c>
      <c r="N100">
        <v>0</v>
      </c>
      <c r="O100">
        <v>3</v>
      </c>
      <c r="P100">
        <v>1</v>
      </c>
      <c r="Q100">
        <v>69</v>
      </c>
      <c r="R100" t="s">
        <v>238</v>
      </c>
      <c r="S100">
        <v>0</v>
      </c>
      <c r="T100">
        <v>0</v>
      </c>
      <c r="U100">
        <v>0</v>
      </c>
      <c r="V100">
        <v>7</v>
      </c>
      <c r="W100">
        <v>16</v>
      </c>
      <c r="X100">
        <v>45</v>
      </c>
      <c r="Y100">
        <v>68</v>
      </c>
      <c r="Z100">
        <v>1</v>
      </c>
      <c r="AA100">
        <v>51</v>
      </c>
      <c r="AB100">
        <v>21</v>
      </c>
      <c r="AC100">
        <v>594</v>
      </c>
      <c r="AD100">
        <v>735</v>
      </c>
      <c r="AE100" t="s">
        <v>238</v>
      </c>
      <c r="AF100">
        <v>0</v>
      </c>
      <c r="AG100">
        <v>0</v>
      </c>
      <c r="AH100">
        <v>0</v>
      </c>
      <c r="AI100">
        <v>0</v>
      </c>
      <c r="AJ100">
        <v>0</v>
      </c>
      <c r="AK100">
        <v>1</v>
      </c>
      <c r="AL100">
        <v>1</v>
      </c>
      <c r="AM100">
        <v>0</v>
      </c>
      <c r="AN100">
        <v>3</v>
      </c>
      <c r="AO100">
        <v>0</v>
      </c>
      <c r="AP100">
        <v>6</v>
      </c>
      <c r="AQ100">
        <v>10</v>
      </c>
    </row>
    <row r="101" spans="1:43" ht="12.75">
      <c r="A101" t="s">
        <v>575</v>
      </c>
      <c r="B101" s="74">
        <v>460</v>
      </c>
      <c r="C101" s="74">
        <v>11</v>
      </c>
      <c r="D101" s="74">
        <v>471</v>
      </c>
      <c r="E101" s="74"/>
      <c r="F101" s="74"/>
      <c r="G101" s="74"/>
      <c r="H101" t="s">
        <v>399</v>
      </c>
      <c r="I101">
        <v>9</v>
      </c>
      <c r="J101">
        <v>18</v>
      </c>
      <c r="K101">
        <v>2</v>
      </c>
      <c r="L101">
        <v>1</v>
      </c>
      <c r="M101">
        <v>3</v>
      </c>
      <c r="N101">
        <v>0</v>
      </c>
      <c r="O101">
        <v>2</v>
      </c>
      <c r="P101">
        <v>0</v>
      </c>
      <c r="Q101">
        <v>35</v>
      </c>
      <c r="R101" t="s">
        <v>399</v>
      </c>
      <c r="S101">
        <v>0</v>
      </c>
      <c r="T101">
        <v>0</v>
      </c>
      <c r="U101">
        <v>0</v>
      </c>
      <c r="V101">
        <v>3</v>
      </c>
      <c r="W101">
        <v>5</v>
      </c>
      <c r="X101">
        <v>27</v>
      </c>
      <c r="Y101">
        <v>35</v>
      </c>
      <c r="Z101">
        <v>0</v>
      </c>
      <c r="AA101">
        <v>25</v>
      </c>
      <c r="AB101">
        <v>9</v>
      </c>
      <c r="AC101">
        <v>424</v>
      </c>
      <c r="AD101">
        <v>493</v>
      </c>
      <c r="AE101" t="s">
        <v>399</v>
      </c>
      <c r="AF101">
        <v>0</v>
      </c>
      <c r="AG101">
        <v>0</v>
      </c>
      <c r="AH101">
        <v>0</v>
      </c>
      <c r="AI101">
        <v>0</v>
      </c>
      <c r="AJ101">
        <v>0</v>
      </c>
      <c r="AK101">
        <v>0</v>
      </c>
      <c r="AL101">
        <v>0</v>
      </c>
      <c r="AM101">
        <v>0</v>
      </c>
      <c r="AN101">
        <v>0</v>
      </c>
      <c r="AO101">
        <v>0</v>
      </c>
      <c r="AP101">
        <v>3</v>
      </c>
      <c r="AQ101">
        <v>3</v>
      </c>
    </row>
    <row r="102" spans="1:43" ht="12.75">
      <c r="A102" t="s">
        <v>577</v>
      </c>
      <c r="B102" s="74">
        <v>164</v>
      </c>
      <c r="C102" s="74">
        <v>132</v>
      </c>
      <c r="D102" s="74">
        <v>296</v>
      </c>
      <c r="E102" s="74"/>
      <c r="F102" s="74"/>
      <c r="G102" s="74"/>
      <c r="H102" t="s">
        <v>438</v>
      </c>
      <c r="I102">
        <v>4</v>
      </c>
      <c r="J102">
        <v>8</v>
      </c>
      <c r="K102">
        <v>0</v>
      </c>
      <c r="L102">
        <v>0</v>
      </c>
      <c r="M102">
        <v>6</v>
      </c>
      <c r="N102">
        <v>1</v>
      </c>
      <c r="O102">
        <v>2</v>
      </c>
      <c r="P102">
        <v>1</v>
      </c>
      <c r="Q102">
        <v>22</v>
      </c>
      <c r="R102" t="s">
        <v>438</v>
      </c>
      <c r="S102">
        <v>1</v>
      </c>
      <c r="T102">
        <v>0</v>
      </c>
      <c r="U102">
        <v>1</v>
      </c>
      <c r="V102">
        <v>2</v>
      </c>
      <c r="W102">
        <v>3</v>
      </c>
      <c r="X102">
        <v>16</v>
      </c>
      <c r="Y102">
        <v>21</v>
      </c>
      <c r="Z102">
        <v>6</v>
      </c>
      <c r="AA102">
        <v>27</v>
      </c>
      <c r="AB102">
        <v>20</v>
      </c>
      <c r="AC102">
        <v>432</v>
      </c>
      <c r="AD102">
        <v>507</v>
      </c>
      <c r="AE102" t="s">
        <v>438</v>
      </c>
      <c r="AF102">
        <v>0</v>
      </c>
      <c r="AG102">
        <v>0</v>
      </c>
      <c r="AH102">
        <v>0</v>
      </c>
      <c r="AI102">
        <v>0</v>
      </c>
      <c r="AJ102">
        <v>0</v>
      </c>
      <c r="AK102">
        <v>1</v>
      </c>
      <c r="AL102">
        <v>1</v>
      </c>
      <c r="AM102">
        <v>0</v>
      </c>
      <c r="AN102">
        <v>0</v>
      </c>
      <c r="AO102">
        <v>0</v>
      </c>
      <c r="AP102">
        <v>2</v>
      </c>
      <c r="AQ102">
        <v>3</v>
      </c>
    </row>
    <row r="103" spans="1:43" ht="12.75">
      <c r="A103" t="s">
        <v>579</v>
      </c>
      <c r="B103" s="74">
        <v>413</v>
      </c>
      <c r="C103" s="74">
        <v>13</v>
      </c>
      <c r="D103" s="74">
        <v>426</v>
      </c>
      <c r="E103" s="74"/>
      <c r="F103" s="74"/>
      <c r="G103" s="74"/>
      <c r="H103" t="s">
        <v>462</v>
      </c>
      <c r="I103">
        <v>13</v>
      </c>
      <c r="J103">
        <v>18</v>
      </c>
      <c r="K103">
        <v>4</v>
      </c>
      <c r="L103">
        <v>0</v>
      </c>
      <c r="M103">
        <v>12</v>
      </c>
      <c r="N103">
        <v>5</v>
      </c>
      <c r="O103">
        <v>5</v>
      </c>
      <c r="P103">
        <v>0</v>
      </c>
      <c r="Q103">
        <v>57</v>
      </c>
      <c r="R103" t="s">
        <v>462</v>
      </c>
      <c r="S103">
        <v>3</v>
      </c>
      <c r="T103">
        <v>0</v>
      </c>
      <c r="U103">
        <v>3</v>
      </c>
      <c r="V103">
        <v>7</v>
      </c>
      <c r="W103">
        <v>13</v>
      </c>
      <c r="X103">
        <v>37</v>
      </c>
      <c r="Y103">
        <v>57</v>
      </c>
      <c r="Z103">
        <v>0</v>
      </c>
      <c r="AA103">
        <v>45</v>
      </c>
      <c r="AB103">
        <v>18</v>
      </c>
      <c r="AC103">
        <v>553</v>
      </c>
      <c r="AD103">
        <v>676</v>
      </c>
      <c r="AE103" t="s">
        <v>462</v>
      </c>
      <c r="AF103">
        <v>0</v>
      </c>
      <c r="AG103">
        <v>0</v>
      </c>
      <c r="AH103">
        <v>0</v>
      </c>
      <c r="AI103">
        <v>0</v>
      </c>
      <c r="AJ103">
        <v>0</v>
      </c>
      <c r="AK103">
        <v>0</v>
      </c>
      <c r="AL103">
        <v>0</v>
      </c>
      <c r="AM103">
        <v>0</v>
      </c>
      <c r="AN103">
        <v>0</v>
      </c>
      <c r="AO103">
        <v>0</v>
      </c>
      <c r="AP103">
        <v>1</v>
      </c>
      <c r="AQ103">
        <v>1</v>
      </c>
    </row>
    <row r="104" spans="1:43" ht="12.75">
      <c r="A104" t="s">
        <v>581</v>
      </c>
      <c r="B104" s="74">
        <v>1005</v>
      </c>
      <c r="C104" s="74">
        <v>317</v>
      </c>
      <c r="D104" s="74">
        <v>1322</v>
      </c>
      <c r="E104" s="74"/>
      <c r="F104" s="74"/>
      <c r="G104" s="74"/>
      <c r="H104" t="s">
        <v>460</v>
      </c>
      <c r="I104">
        <v>12</v>
      </c>
      <c r="J104">
        <v>15</v>
      </c>
      <c r="K104">
        <v>4</v>
      </c>
      <c r="L104">
        <v>5</v>
      </c>
      <c r="M104">
        <v>17</v>
      </c>
      <c r="N104">
        <v>16</v>
      </c>
      <c r="O104">
        <v>42</v>
      </c>
      <c r="P104">
        <v>3</v>
      </c>
      <c r="Q104">
        <v>114</v>
      </c>
      <c r="R104" t="s">
        <v>460</v>
      </c>
      <c r="S104">
        <v>1</v>
      </c>
      <c r="T104">
        <v>0</v>
      </c>
      <c r="U104">
        <v>1</v>
      </c>
      <c r="V104">
        <v>9</v>
      </c>
      <c r="W104">
        <v>15</v>
      </c>
      <c r="X104">
        <v>87</v>
      </c>
      <c r="Y104">
        <v>111</v>
      </c>
      <c r="Z104">
        <v>5</v>
      </c>
      <c r="AA104">
        <v>70</v>
      </c>
      <c r="AB104">
        <v>39</v>
      </c>
      <c r="AC104">
        <v>563</v>
      </c>
      <c r="AD104">
        <v>789</v>
      </c>
      <c r="AE104" t="s">
        <v>460</v>
      </c>
      <c r="AF104">
        <v>1</v>
      </c>
      <c r="AG104">
        <v>0</v>
      </c>
      <c r="AH104">
        <v>1</v>
      </c>
      <c r="AI104">
        <v>2</v>
      </c>
      <c r="AJ104">
        <v>0</v>
      </c>
      <c r="AK104">
        <v>1</v>
      </c>
      <c r="AL104">
        <v>3</v>
      </c>
      <c r="AM104">
        <v>0</v>
      </c>
      <c r="AN104">
        <v>0</v>
      </c>
      <c r="AO104">
        <v>0</v>
      </c>
      <c r="AP104">
        <v>16</v>
      </c>
      <c r="AQ104">
        <v>20</v>
      </c>
    </row>
    <row r="105" spans="1:43" ht="12.75">
      <c r="A105" t="s">
        <v>583</v>
      </c>
      <c r="B105" s="74">
        <v>204</v>
      </c>
      <c r="C105" s="74">
        <v>0</v>
      </c>
      <c r="D105" s="74">
        <v>204</v>
      </c>
      <c r="E105" s="74"/>
      <c r="F105" s="74"/>
      <c r="G105" s="74"/>
      <c r="H105" t="s">
        <v>573</v>
      </c>
      <c r="I105">
        <v>5</v>
      </c>
      <c r="J105">
        <v>12</v>
      </c>
      <c r="K105">
        <v>8</v>
      </c>
      <c r="L105">
        <v>17</v>
      </c>
      <c r="M105">
        <v>12</v>
      </c>
      <c r="N105">
        <v>0</v>
      </c>
      <c r="O105">
        <v>5</v>
      </c>
      <c r="P105">
        <v>208</v>
      </c>
      <c r="Q105">
        <v>267</v>
      </c>
      <c r="R105" t="s">
        <v>573</v>
      </c>
      <c r="S105">
        <v>4</v>
      </c>
      <c r="T105">
        <v>0</v>
      </c>
      <c r="U105">
        <v>4</v>
      </c>
      <c r="V105">
        <v>12</v>
      </c>
      <c r="W105">
        <v>19</v>
      </c>
      <c r="X105">
        <v>28</v>
      </c>
      <c r="Y105">
        <v>59</v>
      </c>
      <c r="Z105">
        <v>3</v>
      </c>
      <c r="AA105">
        <v>31</v>
      </c>
      <c r="AB105">
        <v>16</v>
      </c>
      <c r="AC105">
        <v>296</v>
      </c>
      <c r="AD105">
        <v>409</v>
      </c>
      <c r="AE105" t="s">
        <v>573</v>
      </c>
      <c r="AF105">
        <v>2</v>
      </c>
      <c r="AG105">
        <v>0</v>
      </c>
      <c r="AH105">
        <v>2</v>
      </c>
      <c r="AI105">
        <v>40</v>
      </c>
      <c r="AJ105">
        <v>52</v>
      </c>
      <c r="AK105">
        <v>116</v>
      </c>
      <c r="AL105">
        <v>208</v>
      </c>
      <c r="AM105">
        <v>0</v>
      </c>
      <c r="AN105">
        <v>73</v>
      </c>
      <c r="AO105">
        <v>6</v>
      </c>
      <c r="AP105">
        <v>1</v>
      </c>
      <c r="AQ105">
        <v>290</v>
      </c>
    </row>
    <row r="106" spans="1:43" ht="12.75">
      <c r="A106" t="s">
        <v>585</v>
      </c>
      <c r="B106" s="74">
        <v>2650</v>
      </c>
      <c r="C106" s="74">
        <v>373</v>
      </c>
      <c r="D106" s="74">
        <v>3023</v>
      </c>
      <c r="E106" s="74"/>
      <c r="F106" s="74"/>
      <c r="G106" s="74"/>
      <c r="H106" t="s">
        <v>436</v>
      </c>
      <c r="I106">
        <v>37</v>
      </c>
      <c r="J106">
        <v>53</v>
      </c>
      <c r="K106">
        <v>11</v>
      </c>
      <c r="L106">
        <v>20</v>
      </c>
      <c r="M106">
        <v>27</v>
      </c>
      <c r="N106">
        <v>25</v>
      </c>
      <c r="O106">
        <v>20</v>
      </c>
      <c r="P106">
        <v>12</v>
      </c>
      <c r="Q106">
        <v>205</v>
      </c>
      <c r="R106" t="s">
        <v>436</v>
      </c>
      <c r="S106">
        <v>15</v>
      </c>
      <c r="T106">
        <v>0</v>
      </c>
      <c r="U106">
        <v>15</v>
      </c>
      <c r="V106">
        <v>24</v>
      </c>
      <c r="W106">
        <v>81</v>
      </c>
      <c r="X106">
        <v>88</v>
      </c>
      <c r="Y106">
        <v>193</v>
      </c>
      <c r="Z106">
        <v>12</v>
      </c>
      <c r="AA106">
        <v>78</v>
      </c>
      <c r="AB106">
        <v>124</v>
      </c>
      <c r="AC106">
        <v>609</v>
      </c>
      <c r="AD106">
        <v>1031</v>
      </c>
      <c r="AE106" t="s">
        <v>436</v>
      </c>
      <c r="AF106">
        <v>0</v>
      </c>
      <c r="AG106">
        <v>0</v>
      </c>
      <c r="AH106">
        <v>0</v>
      </c>
      <c r="AI106">
        <v>0</v>
      </c>
      <c r="AJ106">
        <v>3</v>
      </c>
      <c r="AK106">
        <v>9</v>
      </c>
      <c r="AL106">
        <v>12</v>
      </c>
      <c r="AM106">
        <v>0</v>
      </c>
      <c r="AN106">
        <v>6</v>
      </c>
      <c r="AO106">
        <v>6</v>
      </c>
      <c r="AP106">
        <v>31</v>
      </c>
      <c r="AQ106">
        <v>55</v>
      </c>
    </row>
    <row r="107" spans="1:43" ht="12.75">
      <c r="A107" t="s">
        <v>587</v>
      </c>
      <c r="B107" s="74">
        <v>411</v>
      </c>
      <c r="C107" s="74">
        <v>2</v>
      </c>
      <c r="D107" s="74">
        <v>413</v>
      </c>
      <c r="E107" s="74"/>
      <c r="F107" s="74"/>
      <c r="G107" s="74"/>
      <c r="H107" t="s">
        <v>594</v>
      </c>
      <c r="I107">
        <v>7</v>
      </c>
      <c r="J107">
        <v>14</v>
      </c>
      <c r="K107">
        <v>1</v>
      </c>
      <c r="L107">
        <v>0</v>
      </c>
      <c r="M107">
        <v>5</v>
      </c>
      <c r="N107">
        <v>0</v>
      </c>
      <c r="O107">
        <v>3</v>
      </c>
      <c r="P107">
        <v>0</v>
      </c>
      <c r="Q107">
        <v>30</v>
      </c>
      <c r="R107" t="s">
        <v>594</v>
      </c>
      <c r="S107">
        <v>0</v>
      </c>
      <c r="T107">
        <v>0</v>
      </c>
      <c r="U107">
        <v>0</v>
      </c>
      <c r="V107">
        <v>3</v>
      </c>
      <c r="W107">
        <v>5</v>
      </c>
      <c r="X107">
        <v>22</v>
      </c>
      <c r="Y107">
        <v>30</v>
      </c>
      <c r="Z107">
        <v>0</v>
      </c>
      <c r="AA107">
        <v>31</v>
      </c>
      <c r="AB107">
        <v>6</v>
      </c>
      <c r="AC107">
        <v>420</v>
      </c>
      <c r="AD107">
        <v>487</v>
      </c>
      <c r="AE107" t="s">
        <v>594</v>
      </c>
      <c r="AF107">
        <v>0</v>
      </c>
      <c r="AG107">
        <v>0</v>
      </c>
      <c r="AH107">
        <v>0</v>
      </c>
      <c r="AI107">
        <v>0</v>
      </c>
      <c r="AJ107">
        <v>0</v>
      </c>
      <c r="AK107">
        <v>0</v>
      </c>
      <c r="AL107">
        <v>0</v>
      </c>
      <c r="AM107">
        <v>0</v>
      </c>
      <c r="AN107">
        <v>0</v>
      </c>
      <c r="AO107">
        <v>0</v>
      </c>
      <c r="AP107">
        <v>1</v>
      </c>
      <c r="AQ107">
        <v>1</v>
      </c>
    </row>
    <row r="108" spans="1:43" ht="12.75">
      <c r="A108" t="s">
        <v>64</v>
      </c>
      <c r="B108" s="74">
        <v>307</v>
      </c>
      <c r="C108" s="74">
        <v>5</v>
      </c>
      <c r="D108" s="74">
        <v>312</v>
      </c>
      <c r="E108" s="74"/>
      <c r="F108" s="74"/>
      <c r="G108" s="74"/>
      <c r="H108" t="s">
        <v>571</v>
      </c>
      <c r="I108">
        <v>15</v>
      </c>
      <c r="J108">
        <v>23</v>
      </c>
      <c r="K108">
        <v>2</v>
      </c>
      <c r="L108">
        <v>1</v>
      </c>
      <c r="M108">
        <v>7</v>
      </c>
      <c r="N108">
        <v>0</v>
      </c>
      <c r="O108">
        <v>4</v>
      </c>
      <c r="P108">
        <v>1</v>
      </c>
      <c r="Q108">
        <v>53</v>
      </c>
      <c r="R108" t="s">
        <v>571</v>
      </c>
      <c r="S108">
        <v>0</v>
      </c>
      <c r="T108">
        <v>1</v>
      </c>
      <c r="U108">
        <v>1</v>
      </c>
      <c r="V108">
        <v>5</v>
      </c>
      <c r="W108">
        <v>14</v>
      </c>
      <c r="X108">
        <v>33</v>
      </c>
      <c r="Y108">
        <v>52</v>
      </c>
      <c r="Z108">
        <v>1</v>
      </c>
      <c r="AA108">
        <v>36</v>
      </c>
      <c r="AB108">
        <v>15</v>
      </c>
      <c r="AC108">
        <v>566</v>
      </c>
      <c r="AD108">
        <v>671</v>
      </c>
      <c r="AE108" t="s">
        <v>571</v>
      </c>
      <c r="AF108">
        <v>0</v>
      </c>
      <c r="AG108">
        <v>0</v>
      </c>
      <c r="AH108">
        <v>0</v>
      </c>
      <c r="AI108">
        <v>0</v>
      </c>
      <c r="AJ108">
        <v>0</v>
      </c>
      <c r="AK108">
        <v>1</v>
      </c>
      <c r="AL108">
        <v>1</v>
      </c>
      <c r="AM108">
        <v>0</v>
      </c>
      <c r="AN108">
        <v>0</v>
      </c>
      <c r="AO108">
        <v>0</v>
      </c>
      <c r="AP108">
        <v>7</v>
      </c>
      <c r="AQ108">
        <v>8</v>
      </c>
    </row>
    <row r="109" spans="1:43" ht="12.75">
      <c r="A109" t="s">
        <v>590</v>
      </c>
      <c r="B109" s="74">
        <v>743</v>
      </c>
      <c r="C109" s="74">
        <v>39</v>
      </c>
      <c r="D109" s="74">
        <v>782</v>
      </c>
      <c r="E109" s="74"/>
      <c r="F109" s="74"/>
      <c r="G109" s="74"/>
      <c r="H109" t="s">
        <v>330</v>
      </c>
      <c r="I109">
        <v>33</v>
      </c>
      <c r="J109">
        <v>28</v>
      </c>
      <c r="K109">
        <v>5</v>
      </c>
      <c r="L109">
        <v>4</v>
      </c>
      <c r="M109">
        <v>29</v>
      </c>
      <c r="N109">
        <v>16</v>
      </c>
      <c r="O109">
        <v>11</v>
      </c>
      <c r="P109">
        <v>103</v>
      </c>
      <c r="Q109">
        <v>229</v>
      </c>
      <c r="R109" t="s">
        <v>330</v>
      </c>
      <c r="S109">
        <v>41</v>
      </c>
      <c r="T109">
        <v>4</v>
      </c>
      <c r="U109">
        <v>45</v>
      </c>
      <c r="V109">
        <v>15</v>
      </c>
      <c r="W109">
        <v>41</v>
      </c>
      <c r="X109">
        <v>70</v>
      </c>
      <c r="Y109">
        <v>126</v>
      </c>
      <c r="Z109">
        <v>28</v>
      </c>
      <c r="AA109">
        <v>69</v>
      </c>
      <c r="AB109">
        <v>71</v>
      </c>
      <c r="AC109">
        <v>1390</v>
      </c>
      <c r="AD109">
        <v>1729</v>
      </c>
      <c r="AE109" t="s">
        <v>330</v>
      </c>
      <c r="AF109">
        <v>0</v>
      </c>
      <c r="AG109">
        <v>0</v>
      </c>
      <c r="AH109">
        <v>0</v>
      </c>
      <c r="AI109">
        <v>5</v>
      </c>
      <c r="AJ109">
        <v>14</v>
      </c>
      <c r="AK109">
        <v>84</v>
      </c>
      <c r="AL109">
        <v>103</v>
      </c>
      <c r="AM109">
        <v>1</v>
      </c>
      <c r="AN109">
        <v>26</v>
      </c>
      <c r="AO109">
        <v>1</v>
      </c>
      <c r="AP109">
        <v>15</v>
      </c>
      <c r="AQ109">
        <v>146</v>
      </c>
    </row>
    <row r="110" spans="1:30" ht="12.75">
      <c r="A110" t="s">
        <v>592</v>
      </c>
      <c r="B110" s="74">
        <v>941</v>
      </c>
      <c r="C110" s="74">
        <v>37</v>
      </c>
      <c r="D110" s="74">
        <v>978</v>
      </c>
      <c r="E110" s="74"/>
      <c r="F110" s="74"/>
      <c r="G110" s="74"/>
      <c r="H110" t="s">
        <v>401</v>
      </c>
      <c r="I110">
        <v>0</v>
      </c>
      <c r="J110">
        <v>5</v>
      </c>
      <c r="K110">
        <v>1</v>
      </c>
      <c r="L110">
        <v>0</v>
      </c>
      <c r="M110">
        <v>4</v>
      </c>
      <c r="N110">
        <v>1</v>
      </c>
      <c r="O110">
        <v>0</v>
      </c>
      <c r="P110">
        <v>0</v>
      </c>
      <c r="Q110">
        <v>11</v>
      </c>
      <c r="R110" t="s">
        <v>401</v>
      </c>
      <c r="S110">
        <v>0</v>
      </c>
      <c r="T110">
        <v>0</v>
      </c>
      <c r="U110">
        <v>0</v>
      </c>
      <c r="V110">
        <v>0</v>
      </c>
      <c r="W110">
        <v>5</v>
      </c>
      <c r="X110">
        <v>6</v>
      </c>
      <c r="Y110">
        <v>11</v>
      </c>
      <c r="Z110">
        <v>4</v>
      </c>
      <c r="AA110">
        <v>11</v>
      </c>
      <c r="AB110">
        <v>9</v>
      </c>
      <c r="AC110">
        <v>42</v>
      </c>
      <c r="AD110">
        <v>77</v>
      </c>
    </row>
    <row r="111" spans="1:43" ht="12.75">
      <c r="A111" t="s">
        <v>594</v>
      </c>
      <c r="B111" s="74">
        <v>487</v>
      </c>
      <c r="C111" s="74">
        <v>1</v>
      </c>
      <c r="D111" s="74">
        <v>488</v>
      </c>
      <c r="E111" s="74"/>
      <c r="F111" s="74"/>
      <c r="G111" s="74"/>
      <c r="H111" t="s">
        <v>187</v>
      </c>
      <c r="I111">
        <v>12</v>
      </c>
      <c r="J111">
        <v>22</v>
      </c>
      <c r="K111">
        <v>0</v>
      </c>
      <c r="L111">
        <v>1</v>
      </c>
      <c r="M111">
        <v>5</v>
      </c>
      <c r="N111">
        <v>0</v>
      </c>
      <c r="O111">
        <v>1</v>
      </c>
      <c r="P111">
        <v>3</v>
      </c>
      <c r="Q111">
        <v>44</v>
      </c>
      <c r="R111" t="s">
        <v>187</v>
      </c>
      <c r="S111">
        <v>1</v>
      </c>
      <c r="T111">
        <v>0</v>
      </c>
      <c r="U111">
        <v>1</v>
      </c>
      <c r="V111">
        <v>0</v>
      </c>
      <c r="W111">
        <v>13</v>
      </c>
      <c r="X111">
        <v>28</v>
      </c>
      <c r="Y111">
        <v>41</v>
      </c>
      <c r="Z111">
        <v>7</v>
      </c>
      <c r="AA111">
        <v>29</v>
      </c>
      <c r="AB111">
        <v>8</v>
      </c>
      <c r="AC111">
        <v>405</v>
      </c>
      <c r="AD111">
        <v>491</v>
      </c>
      <c r="AE111" t="s">
        <v>187</v>
      </c>
      <c r="AF111">
        <v>0</v>
      </c>
      <c r="AG111">
        <v>0</v>
      </c>
      <c r="AH111">
        <v>0</v>
      </c>
      <c r="AI111">
        <v>0</v>
      </c>
      <c r="AJ111">
        <v>0</v>
      </c>
      <c r="AK111">
        <v>3</v>
      </c>
      <c r="AL111">
        <v>3</v>
      </c>
      <c r="AM111">
        <v>0</v>
      </c>
      <c r="AN111">
        <v>1</v>
      </c>
      <c r="AO111">
        <v>1</v>
      </c>
      <c r="AP111">
        <v>13</v>
      </c>
      <c r="AQ111">
        <v>18</v>
      </c>
    </row>
    <row r="112" spans="1:43" ht="12.75">
      <c r="A112" t="s">
        <v>596</v>
      </c>
      <c r="B112" s="74">
        <v>408</v>
      </c>
      <c r="C112" s="74">
        <v>14</v>
      </c>
      <c r="D112" s="74">
        <v>422</v>
      </c>
      <c r="E112" s="74"/>
      <c r="F112" s="74"/>
      <c r="G112" s="74"/>
      <c r="H112" t="s">
        <v>188</v>
      </c>
      <c r="I112">
        <v>12</v>
      </c>
      <c r="J112">
        <v>34</v>
      </c>
      <c r="K112">
        <v>0</v>
      </c>
      <c r="L112">
        <v>1</v>
      </c>
      <c r="M112">
        <v>7</v>
      </c>
      <c r="N112">
        <v>0</v>
      </c>
      <c r="O112">
        <v>1</v>
      </c>
      <c r="P112">
        <v>0</v>
      </c>
      <c r="Q112">
        <v>55</v>
      </c>
      <c r="R112" t="s">
        <v>188</v>
      </c>
      <c r="S112">
        <v>1</v>
      </c>
      <c r="T112">
        <v>0</v>
      </c>
      <c r="U112">
        <v>1</v>
      </c>
      <c r="V112">
        <v>2</v>
      </c>
      <c r="W112">
        <v>16</v>
      </c>
      <c r="X112">
        <v>37</v>
      </c>
      <c r="Y112">
        <v>55</v>
      </c>
      <c r="Z112">
        <v>7</v>
      </c>
      <c r="AA112">
        <v>29</v>
      </c>
      <c r="AB112">
        <v>15</v>
      </c>
      <c r="AC112">
        <v>442</v>
      </c>
      <c r="AD112">
        <v>549</v>
      </c>
      <c r="AE112" t="s">
        <v>188</v>
      </c>
      <c r="AF112">
        <v>0</v>
      </c>
      <c r="AG112">
        <v>0</v>
      </c>
      <c r="AH112">
        <v>0</v>
      </c>
      <c r="AI112">
        <v>0</v>
      </c>
      <c r="AJ112">
        <v>0</v>
      </c>
      <c r="AK112">
        <v>0</v>
      </c>
      <c r="AL112">
        <v>0</v>
      </c>
      <c r="AM112">
        <v>0</v>
      </c>
      <c r="AN112">
        <v>2</v>
      </c>
      <c r="AO112">
        <v>1</v>
      </c>
      <c r="AP112">
        <v>11</v>
      </c>
      <c r="AQ112">
        <v>14</v>
      </c>
    </row>
    <row r="113" spans="1:30" ht="12.75">
      <c r="A113" t="s">
        <v>598</v>
      </c>
      <c r="B113" s="74">
        <v>495</v>
      </c>
      <c r="C113" s="74">
        <v>4</v>
      </c>
      <c r="D113" s="74">
        <v>499</v>
      </c>
      <c r="E113" s="74"/>
      <c r="F113" s="74"/>
      <c r="G113" s="74"/>
      <c r="H113" t="s">
        <v>505</v>
      </c>
      <c r="I113">
        <v>1</v>
      </c>
      <c r="J113">
        <v>12</v>
      </c>
      <c r="K113">
        <v>1</v>
      </c>
      <c r="L113">
        <v>0</v>
      </c>
      <c r="M113">
        <v>6</v>
      </c>
      <c r="N113">
        <v>0</v>
      </c>
      <c r="O113">
        <v>0</v>
      </c>
      <c r="P113">
        <v>0</v>
      </c>
      <c r="Q113">
        <v>20</v>
      </c>
      <c r="R113" t="s">
        <v>505</v>
      </c>
      <c r="S113">
        <v>0</v>
      </c>
      <c r="T113">
        <v>1</v>
      </c>
      <c r="U113">
        <v>1</v>
      </c>
      <c r="V113">
        <v>2</v>
      </c>
      <c r="W113">
        <v>3</v>
      </c>
      <c r="X113">
        <v>15</v>
      </c>
      <c r="Y113">
        <v>20</v>
      </c>
      <c r="Z113">
        <v>0</v>
      </c>
      <c r="AA113">
        <v>20</v>
      </c>
      <c r="AB113">
        <v>5</v>
      </c>
      <c r="AC113">
        <v>342</v>
      </c>
      <c r="AD113">
        <v>388</v>
      </c>
    </row>
    <row r="114" spans="1:43" ht="12.75">
      <c r="A114" t="s">
        <v>600</v>
      </c>
      <c r="B114" s="74">
        <v>197</v>
      </c>
      <c r="C114" s="74">
        <v>3</v>
      </c>
      <c r="D114" s="74">
        <v>200</v>
      </c>
      <c r="E114" s="74"/>
      <c r="F114" s="74"/>
      <c r="G114" s="74"/>
      <c r="H114" t="s">
        <v>256</v>
      </c>
      <c r="I114">
        <v>6</v>
      </c>
      <c r="J114">
        <v>4</v>
      </c>
      <c r="K114">
        <v>2</v>
      </c>
      <c r="L114">
        <v>0</v>
      </c>
      <c r="M114">
        <v>0</v>
      </c>
      <c r="N114">
        <v>0</v>
      </c>
      <c r="O114">
        <v>3</v>
      </c>
      <c r="P114">
        <v>1</v>
      </c>
      <c r="Q114">
        <v>16</v>
      </c>
      <c r="R114" t="s">
        <v>256</v>
      </c>
      <c r="S114">
        <v>0</v>
      </c>
      <c r="T114">
        <v>0</v>
      </c>
      <c r="U114">
        <v>0</v>
      </c>
      <c r="V114">
        <v>1</v>
      </c>
      <c r="W114">
        <v>5</v>
      </c>
      <c r="X114">
        <v>9</v>
      </c>
      <c r="Y114">
        <v>15</v>
      </c>
      <c r="Z114">
        <v>0</v>
      </c>
      <c r="AA114">
        <v>13</v>
      </c>
      <c r="AB114">
        <v>2</v>
      </c>
      <c r="AC114">
        <v>223</v>
      </c>
      <c r="AD114">
        <v>253</v>
      </c>
      <c r="AE114" t="s">
        <v>256</v>
      </c>
      <c r="AF114">
        <v>0</v>
      </c>
      <c r="AG114">
        <v>0</v>
      </c>
      <c r="AH114">
        <v>0</v>
      </c>
      <c r="AI114">
        <v>0</v>
      </c>
      <c r="AJ114">
        <v>0</v>
      </c>
      <c r="AK114">
        <v>1</v>
      </c>
      <c r="AL114">
        <v>1</v>
      </c>
      <c r="AM114">
        <v>0</v>
      </c>
      <c r="AN114">
        <v>0</v>
      </c>
      <c r="AO114">
        <v>0</v>
      </c>
      <c r="AP114">
        <v>5</v>
      </c>
      <c r="AQ114">
        <v>6</v>
      </c>
    </row>
    <row r="115" spans="1:43" ht="12.75">
      <c r="A115" t="s">
        <v>602</v>
      </c>
      <c r="B115" s="74">
        <v>2209</v>
      </c>
      <c r="C115" s="74">
        <v>627</v>
      </c>
      <c r="D115" s="74">
        <v>2836</v>
      </c>
      <c r="E115" s="74"/>
      <c r="F115" s="74"/>
      <c r="G115" s="74"/>
      <c r="H115" t="s">
        <v>174</v>
      </c>
      <c r="I115">
        <v>30</v>
      </c>
      <c r="J115">
        <v>21</v>
      </c>
      <c r="K115">
        <v>11</v>
      </c>
      <c r="L115">
        <v>4</v>
      </c>
      <c r="M115">
        <v>6</v>
      </c>
      <c r="N115">
        <v>0</v>
      </c>
      <c r="O115">
        <v>0</v>
      </c>
      <c r="P115">
        <v>19</v>
      </c>
      <c r="Q115">
        <v>91</v>
      </c>
      <c r="R115" t="s">
        <v>174</v>
      </c>
      <c r="S115">
        <v>0</v>
      </c>
      <c r="T115">
        <v>0</v>
      </c>
      <c r="U115">
        <v>0</v>
      </c>
      <c r="V115">
        <v>8</v>
      </c>
      <c r="W115">
        <v>20</v>
      </c>
      <c r="X115">
        <v>44</v>
      </c>
      <c r="Y115">
        <v>72</v>
      </c>
      <c r="Z115">
        <v>0</v>
      </c>
      <c r="AA115">
        <v>57</v>
      </c>
      <c r="AB115">
        <v>20</v>
      </c>
      <c r="AC115">
        <v>801</v>
      </c>
      <c r="AD115">
        <v>950</v>
      </c>
      <c r="AE115" t="s">
        <v>174</v>
      </c>
      <c r="AF115">
        <v>0</v>
      </c>
      <c r="AG115">
        <v>0</v>
      </c>
      <c r="AH115">
        <v>0</v>
      </c>
      <c r="AI115">
        <v>5</v>
      </c>
      <c r="AJ115">
        <v>7</v>
      </c>
      <c r="AK115">
        <v>7</v>
      </c>
      <c r="AL115">
        <v>19</v>
      </c>
      <c r="AM115">
        <v>0</v>
      </c>
      <c r="AN115">
        <v>5</v>
      </c>
      <c r="AO115">
        <v>5</v>
      </c>
      <c r="AP115">
        <v>23</v>
      </c>
      <c r="AQ115">
        <v>52</v>
      </c>
    </row>
    <row r="116" spans="1:43" ht="12.75">
      <c r="A116" t="s">
        <v>604</v>
      </c>
      <c r="B116" s="74">
        <v>309</v>
      </c>
      <c r="C116" s="74">
        <v>13</v>
      </c>
      <c r="D116" s="74">
        <v>322</v>
      </c>
      <c r="E116" s="74"/>
      <c r="F116" s="74"/>
      <c r="G116" s="74"/>
      <c r="H116" t="s">
        <v>517</v>
      </c>
      <c r="I116">
        <v>4</v>
      </c>
      <c r="J116">
        <v>8</v>
      </c>
      <c r="K116">
        <v>0</v>
      </c>
      <c r="L116">
        <v>0</v>
      </c>
      <c r="M116">
        <v>3</v>
      </c>
      <c r="N116">
        <v>0</v>
      </c>
      <c r="O116">
        <v>8</v>
      </c>
      <c r="P116">
        <v>0</v>
      </c>
      <c r="Q116">
        <v>23</v>
      </c>
      <c r="R116" t="s">
        <v>517</v>
      </c>
      <c r="S116">
        <v>0</v>
      </c>
      <c r="T116">
        <v>0</v>
      </c>
      <c r="U116">
        <v>0</v>
      </c>
      <c r="V116">
        <v>1</v>
      </c>
      <c r="W116">
        <v>1</v>
      </c>
      <c r="X116">
        <v>21</v>
      </c>
      <c r="Y116">
        <v>23</v>
      </c>
      <c r="Z116">
        <v>1</v>
      </c>
      <c r="AA116">
        <v>34</v>
      </c>
      <c r="AB116">
        <v>11</v>
      </c>
      <c r="AC116">
        <v>387</v>
      </c>
      <c r="AD116">
        <v>456</v>
      </c>
      <c r="AE116" t="s">
        <v>517</v>
      </c>
      <c r="AF116">
        <v>0</v>
      </c>
      <c r="AG116">
        <v>0</v>
      </c>
      <c r="AH116">
        <v>0</v>
      </c>
      <c r="AI116">
        <v>0</v>
      </c>
      <c r="AJ116">
        <v>0</v>
      </c>
      <c r="AK116">
        <v>0</v>
      </c>
      <c r="AL116">
        <v>0</v>
      </c>
      <c r="AM116">
        <v>0</v>
      </c>
      <c r="AN116">
        <v>0</v>
      </c>
      <c r="AO116">
        <v>0</v>
      </c>
      <c r="AP116">
        <v>3</v>
      </c>
      <c r="AQ116">
        <v>3</v>
      </c>
    </row>
    <row r="117" spans="1:43" ht="12.75">
      <c r="A117" t="s">
        <v>606</v>
      </c>
      <c r="B117" s="74">
        <v>692</v>
      </c>
      <c r="C117" s="74">
        <v>305</v>
      </c>
      <c r="D117" s="74">
        <v>997</v>
      </c>
      <c r="E117" s="74"/>
      <c r="F117" s="74"/>
      <c r="G117" s="74"/>
      <c r="H117" t="s">
        <v>575</v>
      </c>
      <c r="I117">
        <v>5</v>
      </c>
      <c r="J117">
        <v>10</v>
      </c>
      <c r="K117">
        <v>1</v>
      </c>
      <c r="L117">
        <v>0</v>
      </c>
      <c r="M117">
        <v>9</v>
      </c>
      <c r="N117">
        <v>0</v>
      </c>
      <c r="O117">
        <v>1</v>
      </c>
      <c r="P117">
        <v>0</v>
      </c>
      <c r="Q117">
        <v>26</v>
      </c>
      <c r="R117" t="s">
        <v>575</v>
      </c>
      <c r="S117">
        <v>0</v>
      </c>
      <c r="T117">
        <v>0</v>
      </c>
      <c r="U117">
        <v>0</v>
      </c>
      <c r="V117">
        <v>1</v>
      </c>
      <c r="W117">
        <v>4</v>
      </c>
      <c r="X117">
        <v>21</v>
      </c>
      <c r="Y117">
        <v>26</v>
      </c>
      <c r="Z117">
        <v>0</v>
      </c>
      <c r="AA117">
        <v>28</v>
      </c>
      <c r="AB117">
        <v>15</v>
      </c>
      <c r="AC117">
        <v>391</v>
      </c>
      <c r="AD117">
        <v>460</v>
      </c>
      <c r="AE117" t="s">
        <v>575</v>
      </c>
      <c r="AF117">
        <v>0</v>
      </c>
      <c r="AG117">
        <v>0</v>
      </c>
      <c r="AH117">
        <v>0</v>
      </c>
      <c r="AI117">
        <v>0</v>
      </c>
      <c r="AJ117">
        <v>0</v>
      </c>
      <c r="AK117">
        <v>0</v>
      </c>
      <c r="AL117">
        <v>0</v>
      </c>
      <c r="AM117">
        <v>0</v>
      </c>
      <c r="AN117">
        <v>0</v>
      </c>
      <c r="AO117">
        <v>0</v>
      </c>
      <c r="AP117">
        <v>11</v>
      </c>
      <c r="AQ117">
        <v>11</v>
      </c>
    </row>
    <row r="118" spans="1:43" ht="12.75">
      <c r="A118" t="s">
        <v>230</v>
      </c>
      <c r="B118" s="74">
        <v>421</v>
      </c>
      <c r="C118" s="74">
        <v>14</v>
      </c>
      <c r="D118" s="74">
        <v>435</v>
      </c>
      <c r="E118" s="74"/>
      <c r="F118" s="74"/>
      <c r="G118" s="74"/>
      <c r="H118" t="s">
        <v>324</v>
      </c>
      <c r="I118">
        <v>3</v>
      </c>
      <c r="J118">
        <v>7</v>
      </c>
      <c r="K118">
        <v>0</v>
      </c>
      <c r="L118">
        <v>0</v>
      </c>
      <c r="M118">
        <v>1</v>
      </c>
      <c r="N118">
        <v>0</v>
      </c>
      <c r="O118">
        <v>1</v>
      </c>
      <c r="P118">
        <v>1</v>
      </c>
      <c r="Q118">
        <v>13</v>
      </c>
      <c r="R118" t="s">
        <v>324</v>
      </c>
      <c r="S118">
        <v>0</v>
      </c>
      <c r="T118">
        <v>0</v>
      </c>
      <c r="U118">
        <v>0</v>
      </c>
      <c r="V118">
        <v>1</v>
      </c>
      <c r="W118">
        <v>1</v>
      </c>
      <c r="X118">
        <v>10</v>
      </c>
      <c r="Y118">
        <v>12</v>
      </c>
      <c r="Z118">
        <v>4</v>
      </c>
      <c r="AA118">
        <v>9</v>
      </c>
      <c r="AB118">
        <v>2</v>
      </c>
      <c r="AC118">
        <v>358</v>
      </c>
      <c r="AD118">
        <v>385</v>
      </c>
      <c r="AE118" t="s">
        <v>324</v>
      </c>
      <c r="AF118">
        <v>0</v>
      </c>
      <c r="AG118">
        <v>0</v>
      </c>
      <c r="AH118">
        <v>0</v>
      </c>
      <c r="AI118">
        <v>0</v>
      </c>
      <c r="AJ118">
        <v>0</v>
      </c>
      <c r="AK118">
        <v>1</v>
      </c>
      <c r="AL118">
        <v>1</v>
      </c>
      <c r="AM118">
        <v>0</v>
      </c>
      <c r="AN118">
        <v>0</v>
      </c>
      <c r="AO118">
        <v>0</v>
      </c>
      <c r="AP118">
        <v>1</v>
      </c>
      <c r="AQ118">
        <v>2</v>
      </c>
    </row>
    <row r="119" spans="1:43" ht="12.75">
      <c r="A119" t="s">
        <v>232</v>
      </c>
      <c r="B119" s="74">
        <v>390</v>
      </c>
      <c r="C119" s="74">
        <v>35</v>
      </c>
      <c r="D119" s="74">
        <v>425</v>
      </c>
      <c r="E119" s="74"/>
      <c r="F119" s="74"/>
      <c r="G119" s="74"/>
      <c r="H119" t="s">
        <v>403</v>
      </c>
      <c r="I119">
        <v>20</v>
      </c>
      <c r="J119">
        <v>11</v>
      </c>
      <c r="K119">
        <v>2</v>
      </c>
      <c r="L119">
        <v>4</v>
      </c>
      <c r="M119">
        <v>8</v>
      </c>
      <c r="N119">
        <v>1</v>
      </c>
      <c r="O119">
        <v>2</v>
      </c>
      <c r="P119">
        <v>46</v>
      </c>
      <c r="Q119">
        <v>94</v>
      </c>
      <c r="R119" t="s">
        <v>403</v>
      </c>
      <c r="S119">
        <v>0</v>
      </c>
      <c r="T119">
        <v>0</v>
      </c>
      <c r="U119">
        <v>0</v>
      </c>
      <c r="V119">
        <v>8</v>
      </c>
      <c r="W119">
        <v>15</v>
      </c>
      <c r="X119">
        <v>25</v>
      </c>
      <c r="Y119">
        <v>48</v>
      </c>
      <c r="Z119">
        <v>1</v>
      </c>
      <c r="AA119">
        <v>58</v>
      </c>
      <c r="AB119">
        <v>40</v>
      </c>
      <c r="AC119">
        <v>711</v>
      </c>
      <c r="AD119">
        <v>858</v>
      </c>
      <c r="AE119" t="s">
        <v>403</v>
      </c>
      <c r="AF119">
        <v>0</v>
      </c>
      <c r="AG119">
        <v>0</v>
      </c>
      <c r="AH119">
        <v>0</v>
      </c>
      <c r="AI119">
        <v>0</v>
      </c>
      <c r="AJ119">
        <v>4</v>
      </c>
      <c r="AK119">
        <v>42</v>
      </c>
      <c r="AL119">
        <v>46</v>
      </c>
      <c r="AM119">
        <v>0</v>
      </c>
      <c r="AN119">
        <v>2</v>
      </c>
      <c r="AO119">
        <v>0</v>
      </c>
      <c r="AP119">
        <v>4</v>
      </c>
      <c r="AQ119">
        <v>52</v>
      </c>
    </row>
    <row r="120" spans="1:43" ht="12.75">
      <c r="A120" t="s">
        <v>234</v>
      </c>
      <c r="B120" s="74">
        <v>799</v>
      </c>
      <c r="C120" s="74">
        <v>37</v>
      </c>
      <c r="D120" s="74">
        <v>836</v>
      </c>
      <c r="E120" s="74"/>
      <c r="F120" s="74"/>
      <c r="G120" s="74"/>
      <c r="H120" t="s">
        <v>532</v>
      </c>
      <c r="I120">
        <v>5</v>
      </c>
      <c r="J120">
        <v>7</v>
      </c>
      <c r="K120">
        <v>3</v>
      </c>
      <c r="L120">
        <v>0</v>
      </c>
      <c r="M120">
        <v>9</v>
      </c>
      <c r="N120">
        <v>0</v>
      </c>
      <c r="O120">
        <v>0</v>
      </c>
      <c r="P120">
        <v>1</v>
      </c>
      <c r="Q120">
        <v>25</v>
      </c>
      <c r="R120" t="s">
        <v>532</v>
      </c>
      <c r="S120">
        <v>0</v>
      </c>
      <c r="T120">
        <v>1</v>
      </c>
      <c r="U120">
        <v>1</v>
      </c>
      <c r="V120">
        <v>2</v>
      </c>
      <c r="W120">
        <v>6</v>
      </c>
      <c r="X120">
        <v>16</v>
      </c>
      <c r="Y120">
        <v>24</v>
      </c>
      <c r="Z120">
        <v>0</v>
      </c>
      <c r="AA120">
        <v>19</v>
      </c>
      <c r="AB120">
        <v>27</v>
      </c>
      <c r="AC120">
        <v>377</v>
      </c>
      <c r="AD120">
        <v>448</v>
      </c>
      <c r="AE120" t="s">
        <v>532</v>
      </c>
      <c r="AF120">
        <v>0</v>
      </c>
      <c r="AG120">
        <v>0</v>
      </c>
      <c r="AH120">
        <v>0</v>
      </c>
      <c r="AI120">
        <v>0</v>
      </c>
      <c r="AJ120">
        <v>0</v>
      </c>
      <c r="AK120">
        <v>1</v>
      </c>
      <c r="AL120">
        <v>1</v>
      </c>
      <c r="AM120">
        <v>0</v>
      </c>
      <c r="AN120">
        <v>0</v>
      </c>
      <c r="AO120">
        <v>0</v>
      </c>
      <c r="AP120">
        <v>3</v>
      </c>
      <c r="AQ120">
        <v>4</v>
      </c>
    </row>
    <row r="121" spans="1:43" ht="12.75">
      <c r="A121" t="s">
        <v>236</v>
      </c>
      <c r="B121" s="74">
        <v>2521</v>
      </c>
      <c r="C121" s="74">
        <v>2467</v>
      </c>
      <c r="D121" s="74">
        <v>4988</v>
      </c>
      <c r="E121" s="74"/>
      <c r="F121" s="74"/>
      <c r="G121" s="74"/>
      <c r="H121" t="s">
        <v>405</v>
      </c>
      <c r="I121">
        <v>2</v>
      </c>
      <c r="J121">
        <v>1</v>
      </c>
      <c r="K121">
        <v>0</v>
      </c>
      <c r="L121">
        <v>0</v>
      </c>
      <c r="M121">
        <v>0</v>
      </c>
      <c r="N121">
        <v>0</v>
      </c>
      <c r="O121">
        <v>5</v>
      </c>
      <c r="P121">
        <v>0</v>
      </c>
      <c r="Q121">
        <v>8</v>
      </c>
      <c r="R121" t="s">
        <v>405</v>
      </c>
      <c r="S121">
        <v>0</v>
      </c>
      <c r="T121">
        <v>0</v>
      </c>
      <c r="U121">
        <v>0</v>
      </c>
      <c r="V121">
        <v>0</v>
      </c>
      <c r="W121">
        <v>0</v>
      </c>
      <c r="X121">
        <v>8</v>
      </c>
      <c r="Y121">
        <v>8</v>
      </c>
      <c r="Z121">
        <v>1</v>
      </c>
      <c r="AA121">
        <v>13</v>
      </c>
      <c r="AB121">
        <v>0</v>
      </c>
      <c r="AC121">
        <v>280</v>
      </c>
      <c r="AD121">
        <v>302</v>
      </c>
      <c r="AE121" t="s">
        <v>405</v>
      </c>
      <c r="AF121">
        <v>0</v>
      </c>
      <c r="AG121">
        <v>0</v>
      </c>
      <c r="AH121">
        <v>0</v>
      </c>
      <c r="AI121">
        <v>0</v>
      </c>
      <c r="AJ121">
        <v>0</v>
      </c>
      <c r="AK121">
        <v>0</v>
      </c>
      <c r="AL121">
        <v>0</v>
      </c>
      <c r="AM121">
        <v>0</v>
      </c>
      <c r="AN121">
        <v>0</v>
      </c>
      <c r="AO121">
        <v>0</v>
      </c>
      <c r="AP121">
        <v>2</v>
      </c>
      <c r="AQ121">
        <v>2</v>
      </c>
    </row>
    <row r="122" spans="1:30" ht="12.75">
      <c r="A122" t="s">
        <v>65</v>
      </c>
      <c r="B122" s="74">
        <v>735</v>
      </c>
      <c r="C122" s="74">
        <v>10</v>
      </c>
      <c r="D122" s="74">
        <v>745</v>
      </c>
      <c r="E122" s="74"/>
      <c r="F122" s="74"/>
      <c r="G122" s="74"/>
      <c r="H122" t="s">
        <v>499</v>
      </c>
      <c r="I122">
        <v>5</v>
      </c>
      <c r="J122">
        <v>4</v>
      </c>
      <c r="K122">
        <v>0</v>
      </c>
      <c r="L122">
        <v>0</v>
      </c>
      <c r="M122">
        <v>3</v>
      </c>
      <c r="N122">
        <v>0</v>
      </c>
      <c r="O122">
        <v>5</v>
      </c>
      <c r="P122">
        <v>0</v>
      </c>
      <c r="Q122">
        <v>17</v>
      </c>
      <c r="R122" t="s">
        <v>499</v>
      </c>
      <c r="S122">
        <v>0</v>
      </c>
      <c r="T122">
        <v>1</v>
      </c>
      <c r="U122">
        <v>1</v>
      </c>
      <c r="V122">
        <v>0</v>
      </c>
      <c r="W122">
        <v>1</v>
      </c>
      <c r="X122">
        <v>16</v>
      </c>
      <c r="Y122">
        <v>17</v>
      </c>
      <c r="Z122">
        <v>3</v>
      </c>
      <c r="AA122">
        <v>29</v>
      </c>
      <c r="AB122">
        <v>14</v>
      </c>
      <c r="AC122">
        <v>316</v>
      </c>
      <c r="AD122">
        <v>380</v>
      </c>
    </row>
    <row r="123" spans="1:43" ht="12.75">
      <c r="A123" t="s">
        <v>140</v>
      </c>
      <c r="B123" s="74">
        <v>31</v>
      </c>
      <c r="C123" s="74">
        <v>1</v>
      </c>
      <c r="D123" s="74">
        <v>32</v>
      </c>
      <c r="E123" s="74"/>
      <c r="F123" s="74"/>
      <c r="G123" s="74"/>
      <c r="H123" t="s">
        <v>448</v>
      </c>
      <c r="I123">
        <v>3</v>
      </c>
      <c r="J123">
        <v>3</v>
      </c>
      <c r="K123">
        <v>0</v>
      </c>
      <c r="L123">
        <v>0</v>
      </c>
      <c r="M123">
        <v>0</v>
      </c>
      <c r="N123">
        <v>2</v>
      </c>
      <c r="O123">
        <v>2</v>
      </c>
      <c r="P123">
        <v>0</v>
      </c>
      <c r="Q123">
        <v>10</v>
      </c>
      <c r="R123" t="s">
        <v>448</v>
      </c>
      <c r="S123">
        <v>0</v>
      </c>
      <c r="T123">
        <v>0</v>
      </c>
      <c r="U123">
        <v>0</v>
      </c>
      <c r="V123">
        <v>1</v>
      </c>
      <c r="W123">
        <v>1</v>
      </c>
      <c r="X123">
        <v>8</v>
      </c>
      <c r="Y123">
        <v>10</v>
      </c>
      <c r="Z123">
        <v>0</v>
      </c>
      <c r="AA123">
        <v>18</v>
      </c>
      <c r="AB123">
        <v>2</v>
      </c>
      <c r="AC123">
        <v>334</v>
      </c>
      <c r="AD123">
        <v>364</v>
      </c>
      <c r="AE123" t="s">
        <v>448</v>
      </c>
      <c r="AF123">
        <v>0</v>
      </c>
      <c r="AG123">
        <v>0</v>
      </c>
      <c r="AH123">
        <v>0</v>
      </c>
      <c r="AI123">
        <v>0</v>
      </c>
      <c r="AJ123">
        <v>0</v>
      </c>
      <c r="AK123">
        <v>0</v>
      </c>
      <c r="AL123">
        <v>0</v>
      </c>
      <c r="AM123">
        <v>0</v>
      </c>
      <c r="AN123">
        <v>0</v>
      </c>
      <c r="AO123">
        <v>0</v>
      </c>
      <c r="AP123">
        <v>1</v>
      </c>
      <c r="AQ123">
        <v>1</v>
      </c>
    </row>
    <row r="124" spans="1:30" ht="12.75">
      <c r="A124" t="s">
        <v>241</v>
      </c>
      <c r="B124" s="74">
        <v>704</v>
      </c>
      <c r="C124" s="74">
        <v>42</v>
      </c>
      <c r="D124" s="74">
        <v>746</v>
      </c>
      <c r="E124" s="74"/>
      <c r="F124" s="74"/>
      <c r="G124" s="74"/>
      <c r="H124" t="s">
        <v>189</v>
      </c>
      <c r="I124">
        <v>0</v>
      </c>
      <c r="J124">
        <v>2</v>
      </c>
      <c r="K124">
        <v>0</v>
      </c>
      <c r="L124">
        <v>0</v>
      </c>
      <c r="M124">
        <v>3</v>
      </c>
      <c r="N124">
        <v>0</v>
      </c>
      <c r="O124">
        <v>0</v>
      </c>
      <c r="P124">
        <v>0</v>
      </c>
      <c r="Q124">
        <v>5</v>
      </c>
      <c r="R124" t="s">
        <v>189</v>
      </c>
      <c r="S124">
        <v>0</v>
      </c>
      <c r="T124">
        <v>0</v>
      </c>
      <c r="U124">
        <v>0</v>
      </c>
      <c r="V124">
        <v>0</v>
      </c>
      <c r="W124">
        <v>1</v>
      </c>
      <c r="X124">
        <v>4</v>
      </c>
      <c r="Y124">
        <v>5</v>
      </c>
      <c r="Z124">
        <v>0</v>
      </c>
      <c r="AA124">
        <v>14</v>
      </c>
      <c r="AB124">
        <v>1</v>
      </c>
      <c r="AC124">
        <v>12</v>
      </c>
      <c r="AD124">
        <v>32</v>
      </c>
    </row>
    <row r="125" spans="1:43" ht="12.75">
      <c r="A125" t="s">
        <v>243</v>
      </c>
      <c r="B125" s="74">
        <v>1159</v>
      </c>
      <c r="C125" s="74">
        <v>56</v>
      </c>
      <c r="D125" s="74">
        <v>1215</v>
      </c>
      <c r="E125" s="74"/>
      <c r="F125" s="74"/>
      <c r="G125" s="74"/>
      <c r="H125" t="s">
        <v>197</v>
      </c>
      <c r="I125">
        <v>9</v>
      </c>
      <c r="J125">
        <v>9</v>
      </c>
      <c r="K125">
        <v>2</v>
      </c>
      <c r="L125">
        <v>0</v>
      </c>
      <c r="M125">
        <v>4</v>
      </c>
      <c r="N125">
        <v>0</v>
      </c>
      <c r="O125">
        <v>5</v>
      </c>
      <c r="P125">
        <v>0</v>
      </c>
      <c r="Q125">
        <v>29</v>
      </c>
      <c r="R125" t="s">
        <v>197</v>
      </c>
      <c r="S125">
        <v>1</v>
      </c>
      <c r="T125">
        <v>0</v>
      </c>
      <c r="U125">
        <v>1</v>
      </c>
      <c r="V125">
        <v>1</v>
      </c>
      <c r="W125">
        <v>1</v>
      </c>
      <c r="X125">
        <v>27</v>
      </c>
      <c r="Y125">
        <v>29</v>
      </c>
      <c r="Z125">
        <v>0</v>
      </c>
      <c r="AA125">
        <v>30</v>
      </c>
      <c r="AB125">
        <v>5</v>
      </c>
      <c r="AC125">
        <v>364</v>
      </c>
      <c r="AD125">
        <v>429</v>
      </c>
      <c r="AE125" t="s">
        <v>197</v>
      </c>
      <c r="AF125">
        <v>0</v>
      </c>
      <c r="AG125">
        <v>0</v>
      </c>
      <c r="AH125">
        <v>0</v>
      </c>
      <c r="AI125">
        <v>0</v>
      </c>
      <c r="AJ125">
        <v>0</v>
      </c>
      <c r="AK125">
        <v>0</v>
      </c>
      <c r="AL125">
        <v>0</v>
      </c>
      <c r="AM125">
        <v>0</v>
      </c>
      <c r="AN125">
        <v>0</v>
      </c>
      <c r="AO125">
        <v>0</v>
      </c>
      <c r="AP125">
        <v>2</v>
      </c>
      <c r="AQ125">
        <v>2</v>
      </c>
    </row>
    <row r="126" spans="1:43" ht="12.75">
      <c r="A126" t="s">
        <v>245</v>
      </c>
      <c r="B126" s="74">
        <v>199</v>
      </c>
      <c r="C126" s="74">
        <v>2</v>
      </c>
      <c r="D126" s="74">
        <v>201</v>
      </c>
      <c r="E126" s="74"/>
      <c r="F126" s="74"/>
      <c r="G126" s="74"/>
      <c r="H126" t="s">
        <v>334</v>
      </c>
      <c r="I126">
        <v>49</v>
      </c>
      <c r="J126">
        <v>34</v>
      </c>
      <c r="K126">
        <v>18</v>
      </c>
      <c r="L126">
        <v>55</v>
      </c>
      <c r="M126">
        <v>66</v>
      </c>
      <c r="N126">
        <v>24</v>
      </c>
      <c r="O126">
        <v>8</v>
      </c>
      <c r="P126">
        <v>276</v>
      </c>
      <c r="Q126">
        <v>530</v>
      </c>
      <c r="R126" t="s">
        <v>334</v>
      </c>
      <c r="S126">
        <v>8</v>
      </c>
      <c r="T126">
        <v>1</v>
      </c>
      <c r="U126">
        <v>9</v>
      </c>
      <c r="V126">
        <v>35</v>
      </c>
      <c r="W126">
        <v>87</v>
      </c>
      <c r="X126">
        <v>132</v>
      </c>
      <c r="Y126">
        <v>254</v>
      </c>
      <c r="Z126">
        <v>5</v>
      </c>
      <c r="AA126">
        <v>72</v>
      </c>
      <c r="AB126">
        <v>115</v>
      </c>
      <c r="AC126">
        <v>379</v>
      </c>
      <c r="AD126">
        <v>834</v>
      </c>
      <c r="AE126" t="s">
        <v>334</v>
      </c>
      <c r="AF126">
        <v>0</v>
      </c>
      <c r="AG126">
        <v>0</v>
      </c>
      <c r="AH126">
        <v>0</v>
      </c>
      <c r="AI126">
        <v>61</v>
      </c>
      <c r="AJ126">
        <v>98</v>
      </c>
      <c r="AK126">
        <v>117</v>
      </c>
      <c r="AL126">
        <v>276</v>
      </c>
      <c r="AM126">
        <v>0</v>
      </c>
      <c r="AN126">
        <v>31</v>
      </c>
      <c r="AO126">
        <v>16</v>
      </c>
      <c r="AP126">
        <v>39</v>
      </c>
      <c r="AQ126">
        <v>362</v>
      </c>
    </row>
    <row r="127" spans="1:43" ht="12.75">
      <c r="A127" t="s">
        <v>247</v>
      </c>
      <c r="B127" s="74">
        <v>455</v>
      </c>
      <c r="C127" s="74">
        <v>9</v>
      </c>
      <c r="D127" s="74">
        <v>464</v>
      </c>
      <c r="E127" s="74"/>
      <c r="F127" s="74"/>
      <c r="G127" s="74"/>
      <c r="H127" t="s">
        <v>363</v>
      </c>
      <c r="I127">
        <v>7</v>
      </c>
      <c r="J127">
        <v>13</v>
      </c>
      <c r="K127">
        <v>0</v>
      </c>
      <c r="L127">
        <v>5</v>
      </c>
      <c r="M127">
        <v>0</v>
      </c>
      <c r="N127">
        <v>9</v>
      </c>
      <c r="O127">
        <v>2</v>
      </c>
      <c r="P127">
        <v>14</v>
      </c>
      <c r="Q127">
        <v>50</v>
      </c>
      <c r="R127" t="s">
        <v>363</v>
      </c>
      <c r="S127">
        <v>0</v>
      </c>
      <c r="T127">
        <v>0</v>
      </c>
      <c r="U127">
        <v>0</v>
      </c>
      <c r="V127">
        <v>1</v>
      </c>
      <c r="W127">
        <v>16</v>
      </c>
      <c r="X127">
        <v>19</v>
      </c>
      <c r="Y127">
        <v>36</v>
      </c>
      <c r="Z127">
        <v>17</v>
      </c>
      <c r="AA127">
        <v>31</v>
      </c>
      <c r="AB127">
        <v>21</v>
      </c>
      <c r="AC127">
        <v>853</v>
      </c>
      <c r="AD127">
        <v>958</v>
      </c>
      <c r="AE127" t="s">
        <v>363</v>
      </c>
      <c r="AF127">
        <v>0</v>
      </c>
      <c r="AG127">
        <v>0</v>
      </c>
      <c r="AH127">
        <v>0</v>
      </c>
      <c r="AI127">
        <v>0</v>
      </c>
      <c r="AJ127">
        <v>3</v>
      </c>
      <c r="AK127">
        <v>11</v>
      </c>
      <c r="AL127">
        <v>14</v>
      </c>
      <c r="AM127">
        <v>1</v>
      </c>
      <c r="AN127">
        <v>3</v>
      </c>
      <c r="AO127">
        <v>0</v>
      </c>
      <c r="AP127">
        <v>5</v>
      </c>
      <c r="AQ127">
        <v>23</v>
      </c>
    </row>
    <row r="128" spans="1:43" ht="12.75">
      <c r="A128" t="s">
        <v>249</v>
      </c>
      <c r="B128" s="74">
        <v>425</v>
      </c>
      <c r="C128" s="74">
        <v>6</v>
      </c>
      <c r="D128" s="74">
        <v>431</v>
      </c>
      <c r="E128" s="74"/>
      <c r="F128" s="74"/>
      <c r="G128" s="74"/>
      <c r="H128" t="s">
        <v>535</v>
      </c>
      <c r="I128">
        <v>50</v>
      </c>
      <c r="J128">
        <v>40</v>
      </c>
      <c r="K128">
        <v>21</v>
      </c>
      <c r="L128">
        <v>45</v>
      </c>
      <c r="M128">
        <v>34</v>
      </c>
      <c r="N128">
        <v>17</v>
      </c>
      <c r="O128">
        <v>2</v>
      </c>
      <c r="P128">
        <v>683</v>
      </c>
      <c r="Q128">
        <v>892</v>
      </c>
      <c r="R128" t="s">
        <v>535</v>
      </c>
      <c r="S128">
        <v>0</v>
      </c>
      <c r="T128">
        <v>0</v>
      </c>
      <c r="U128">
        <v>0</v>
      </c>
      <c r="V128">
        <v>31</v>
      </c>
      <c r="W128">
        <v>57</v>
      </c>
      <c r="X128">
        <v>121</v>
      </c>
      <c r="Y128">
        <v>209</v>
      </c>
      <c r="Z128">
        <v>6</v>
      </c>
      <c r="AA128">
        <v>212</v>
      </c>
      <c r="AB128">
        <v>60</v>
      </c>
      <c r="AC128">
        <v>891</v>
      </c>
      <c r="AD128">
        <v>1378</v>
      </c>
      <c r="AE128" t="s">
        <v>535</v>
      </c>
      <c r="AF128">
        <v>1</v>
      </c>
      <c r="AG128">
        <v>1</v>
      </c>
      <c r="AH128">
        <v>2</v>
      </c>
      <c r="AI128">
        <v>185</v>
      </c>
      <c r="AJ128">
        <v>97</v>
      </c>
      <c r="AK128">
        <v>401</v>
      </c>
      <c r="AL128">
        <v>683</v>
      </c>
      <c r="AM128">
        <v>113</v>
      </c>
      <c r="AN128">
        <v>70</v>
      </c>
      <c r="AO128">
        <v>30</v>
      </c>
      <c r="AP128">
        <v>279</v>
      </c>
      <c r="AQ128">
        <v>1177</v>
      </c>
    </row>
    <row r="129" spans="1:30" ht="12.75">
      <c r="A129" t="s">
        <v>251</v>
      </c>
      <c r="B129" s="74">
        <v>548</v>
      </c>
      <c r="C129" s="74">
        <v>11</v>
      </c>
      <c r="D129" s="74">
        <v>559</v>
      </c>
      <c r="E129" s="74"/>
      <c r="F129" s="74"/>
      <c r="G129" s="74"/>
      <c r="H129" t="s">
        <v>583</v>
      </c>
      <c r="I129">
        <v>0</v>
      </c>
      <c r="J129">
        <v>2</v>
      </c>
      <c r="K129">
        <v>2</v>
      </c>
      <c r="L129">
        <v>0</v>
      </c>
      <c r="M129">
        <v>8</v>
      </c>
      <c r="N129">
        <v>0</v>
      </c>
      <c r="O129">
        <v>0</v>
      </c>
      <c r="P129">
        <v>0</v>
      </c>
      <c r="Q129">
        <v>12</v>
      </c>
      <c r="R129" t="s">
        <v>583</v>
      </c>
      <c r="S129">
        <v>0</v>
      </c>
      <c r="T129">
        <v>0</v>
      </c>
      <c r="U129">
        <v>0</v>
      </c>
      <c r="V129">
        <v>2</v>
      </c>
      <c r="W129">
        <v>2</v>
      </c>
      <c r="X129">
        <v>8</v>
      </c>
      <c r="Y129">
        <v>12</v>
      </c>
      <c r="Z129">
        <v>5</v>
      </c>
      <c r="AA129">
        <v>19</v>
      </c>
      <c r="AB129">
        <v>11</v>
      </c>
      <c r="AC129">
        <v>157</v>
      </c>
      <c r="AD129">
        <v>204</v>
      </c>
    </row>
    <row r="130" spans="1:43" ht="12.75">
      <c r="A130" t="s">
        <v>253</v>
      </c>
      <c r="B130" s="74">
        <v>694</v>
      </c>
      <c r="C130" s="74">
        <v>76</v>
      </c>
      <c r="D130" s="74">
        <v>770</v>
      </c>
      <c r="E130" s="74"/>
      <c r="F130" s="74"/>
      <c r="G130" s="74"/>
      <c r="H130" t="s">
        <v>380</v>
      </c>
      <c r="I130">
        <v>12</v>
      </c>
      <c r="J130">
        <v>5</v>
      </c>
      <c r="K130">
        <v>1</v>
      </c>
      <c r="L130">
        <v>0</v>
      </c>
      <c r="M130">
        <v>1</v>
      </c>
      <c r="N130">
        <v>0</v>
      </c>
      <c r="O130">
        <v>0</v>
      </c>
      <c r="P130">
        <v>6</v>
      </c>
      <c r="Q130">
        <v>25</v>
      </c>
      <c r="R130" t="s">
        <v>380</v>
      </c>
      <c r="S130">
        <v>0</v>
      </c>
      <c r="T130">
        <v>1</v>
      </c>
      <c r="U130">
        <v>1</v>
      </c>
      <c r="V130">
        <v>3</v>
      </c>
      <c r="W130">
        <v>4</v>
      </c>
      <c r="X130">
        <v>12</v>
      </c>
      <c r="Y130">
        <v>19</v>
      </c>
      <c r="Z130">
        <v>9</v>
      </c>
      <c r="AA130">
        <v>16</v>
      </c>
      <c r="AB130">
        <v>13</v>
      </c>
      <c r="AC130">
        <v>728</v>
      </c>
      <c r="AD130">
        <v>786</v>
      </c>
      <c r="AE130" t="s">
        <v>380</v>
      </c>
      <c r="AF130">
        <v>0</v>
      </c>
      <c r="AG130">
        <v>0</v>
      </c>
      <c r="AH130">
        <v>0</v>
      </c>
      <c r="AI130">
        <v>0</v>
      </c>
      <c r="AJ130">
        <v>2</v>
      </c>
      <c r="AK130">
        <v>4</v>
      </c>
      <c r="AL130">
        <v>6</v>
      </c>
      <c r="AM130">
        <v>0</v>
      </c>
      <c r="AN130">
        <v>1</v>
      </c>
      <c r="AO130">
        <v>0</v>
      </c>
      <c r="AP130">
        <v>1</v>
      </c>
      <c r="AQ130">
        <v>8</v>
      </c>
    </row>
    <row r="131" spans="1:43" ht="12.75">
      <c r="A131" t="s">
        <v>256</v>
      </c>
      <c r="B131" s="74">
        <v>253</v>
      </c>
      <c r="C131" s="74">
        <v>6</v>
      </c>
      <c r="D131" s="74">
        <v>259</v>
      </c>
      <c r="E131" s="74"/>
      <c r="F131" s="74"/>
      <c r="G131" s="74"/>
      <c r="H131" t="s">
        <v>479</v>
      </c>
      <c r="I131">
        <v>1</v>
      </c>
      <c r="J131">
        <v>10</v>
      </c>
      <c r="K131">
        <v>0</v>
      </c>
      <c r="L131">
        <v>0</v>
      </c>
      <c r="M131">
        <v>11</v>
      </c>
      <c r="N131">
        <v>3</v>
      </c>
      <c r="O131">
        <v>0</v>
      </c>
      <c r="P131">
        <v>0</v>
      </c>
      <c r="Q131">
        <v>25</v>
      </c>
      <c r="R131" t="s">
        <v>479</v>
      </c>
      <c r="S131">
        <v>0</v>
      </c>
      <c r="T131">
        <v>0</v>
      </c>
      <c r="U131">
        <v>0</v>
      </c>
      <c r="V131">
        <v>5</v>
      </c>
      <c r="W131">
        <v>5</v>
      </c>
      <c r="X131">
        <v>15</v>
      </c>
      <c r="Y131">
        <v>25</v>
      </c>
      <c r="Z131">
        <v>0</v>
      </c>
      <c r="AA131">
        <v>21</v>
      </c>
      <c r="AB131">
        <v>18</v>
      </c>
      <c r="AC131">
        <v>363</v>
      </c>
      <c r="AD131">
        <v>427</v>
      </c>
      <c r="AE131" t="s">
        <v>479</v>
      </c>
      <c r="AF131">
        <v>0</v>
      </c>
      <c r="AG131">
        <v>0</v>
      </c>
      <c r="AH131">
        <v>0</v>
      </c>
      <c r="AI131">
        <v>0</v>
      </c>
      <c r="AJ131">
        <v>0</v>
      </c>
      <c r="AK131">
        <v>0</v>
      </c>
      <c r="AL131">
        <v>0</v>
      </c>
      <c r="AM131">
        <v>0</v>
      </c>
      <c r="AN131">
        <v>1</v>
      </c>
      <c r="AO131">
        <v>0</v>
      </c>
      <c r="AP131">
        <v>4</v>
      </c>
      <c r="AQ131">
        <v>5</v>
      </c>
    </row>
    <row r="132" spans="1:30" ht="12.75">
      <c r="A132" t="s">
        <v>258</v>
      </c>
      <c r="B132" s="74">
        <v>2811</v>
      </c>
      <c r="C132" s="74">
        <v>686</v>
      </c>
      <c r="D132" s="74">
        <v>3497</v>
      </c>
      <c r="E132" s="74"/>
      <c r="F132" s="74"/>
      <c r="G132" s="74"/>
      <c r="H132" t="s">
        <v>407</v>
      </c>
      <c r="I132">
        <v>1</v>
      </c>
      <c r="J132">
        <v>2</v>
      </c>
      <c r="K132">
        <v>2</v>
      </c>
      <c r="L132">
        <v>0</v>
      </c>
      <c r="M132">
        <v>7</v>
      </c>
      <c r="N132">
        <v>1</v>
      </c>
      <c r="O132">
        <v>0</v>
      </c>
      <c r="P132">
        <v>0</v>
      </c>
      <c r="Q132">
        <v>13</v>
      </c>
      <c r="R132" t="s">
        <v>407</v>
      </c>
      <c r="S132">
        <v>0</v>
      </c>
      <c r="T132">
        <v>0</v>
      </c>
      <c r="U132">
        <v>0</v>
      </c>
      <c r="V132">
        <v>1</v>
      </c>
      <c r="W132">
        <v>3</v>
      </c>
      <c r="X132">
        <v>9</v>
      </c>
      <c r="Y132">
        <v>13</v>
      </c>
      <c r="Z132">
        <v>4</v>
      </c>
      <c r="AA132">
        <v>11</v>
      </c>
      <c r="AB132">
        <v>13</v>
      </c>
      <c r="AC132">
        <v>51</v>
      </c>
      <c r="AD132">
        <v>92</v>
      </c>
    </row>
    <row r="133" spans="1:43" ht="12.75">
      <c r="A133" t="s">
        <v>260</v>
      </c>
      <c r="B133" s="74">
        <v>1294</v>
      </c>
      <c r="C133" s="74">
        <v>256</v>
      </c>
      <c r="D133" s="74">
        <v>1550</v>
      </c>
      <c r="E133" s="74"/>
      <c r="F133" s="74"/>
      <c r="G133" s="74"/>
      <c r="H133" t="s">
        <v>204</v>
      </c>
      <c r="I133">
        <v>0</v>
      </c>
      <c r="J133">
        <v>3</v>
      </c>
      <c r="K133">
        <v>5</v>
      </c>
      <c r="L133">
        <v>1</v>
      </c>
      <c r="M133">
        <v>11</v>
      </c>
      <c r="N133">
        <v>1</v>
      </c>
      <c r="O133">
        <v>0</v>
      </c>
      <c r="P133">
        <v>8</v>
      </c>
      <c r="Q133">
        <v>29</v>
      </c>
      <c r="R133" t="s">
        <v>204</v>
      </c>
      <c r="S133">
        <v>8</v>
      </c>
      <c r="T133">
        <v>0</v>
      </c>
      <c r="U133">
        <v>8</v>
      </c>
      <c r="V133">
        <v>4</v>
      </c>
      <c r="W133">
        <v>3</v>
      </c>
      <c r="X133">
        <v>14</v>
      </c>
      <c r="Y133">
        <v>21</v>
      </c>
      <c r="Z133">
        <v>1</v>
      </c>
      <c r="AA133">
        <v>18</v>
      </c>
      <c r="AB133">
        <v>4</v>
      </c>
      <c r="AC133">
        <v>256</v>
      </c>
      <c r="AD133">
        <v>308</v>
      </c>
      <c r="AE133" t="s">
        <v>204</v>
      </c>
      <c r="AF133">
        <v>0</v>
      </c>
      <c r="AG133">
        <v>0</v>
      </c>
      <c r="AH133">
        <v>0</v>
      </c>
      <c r="AI133">
        <v>0</v>
      </c>
      <c r="AJ133">
        <v>4</v>
      </c>
      <c r="AK133">
        <v>4</v>
      </c>
      <c r="AL133">
        <v>8</v>
      </c>
      <c r="AM133">
        <v>0</v>
      </c>
      <c r="AN133">
        <v>0</v>
      </c>
      <c r="AO133">
        <v>1</v>
      </c>
      <c r="AP133">
        <v>2</v>
      </c>
      <c r="AQ133">
        <v>11</v>
      </c>
    </row>
    <row r="134" spans="1:30" ht="12.75">
      <c r="A134" t="s">
        <v>66</v>
      </c>
      <c r="B134" s="74">
        <v>342</v>
      </c>
      <c r="C134" s="74">
        <v>3</v>
      </c>
      <c r="D134" s="74">
        <v>345</v>
      </c>
      <c r="E134" s="74"/>
      <c r="F134" s="74"/>
      <c r="G134" s="74"/>
      <c r="H134" t="s">
        <v>338</v>
      </c>
      <c r="I134">
        <v>7</v>
      </c>
      <c r="J134">
        <v>5</v>
      </c>
      <c r="K134">
        <v>2</v>
      </c>
      <c r="L134">
        <v>0</v>
      </c>
      <c r="M134">
        <v>11</v>
      </c>
      <c r="N134">
        <v>0</v>
      </c>
      <c r="O134">
        <v>1</v>
      </c>
      <c r="P134">
        <v>0</v>
      </c>
      <c r="Q134">
        <v>26</v>
      </c>
      <c r="R134" t="s">
        <v>338</v>
      </c>
      <c r="S134">
        <v>0</v>
      </c>
      <c r="T134">
        <v>1</v>
      </c>
      <c r="U134">
        <v>1</v>
      </c>
      <c r="V134">
        <v>4</v>
      </c>
      <c r="W134">
        <v>5</v>
      </c>
      <c r="X134">
        <v>17</v>
      </c>
      <c r="Y134">
        <v>26</v>
      </c>
      <c r="Z134">
        <v>6</v>
      </c>
      <c r="AA134">
        <v>25</v>
      </c>
      <c r="AB134">
        <v>27</v>
      </c>
      <c r="AC134">
        <v>578</v>
      </c>
      <c r="AD134">
        <v>663</v>
      </c>
    </row>
    <row r="135" spans="1:43" ht="12.75">
      <c r="A135" t="s">
        <v>264</v>
      </c>
      <c r="B135" s="74">
        <v>1950</v>
      </c>
      <c r="C135" s="74">
        <v>109</v>
      </c>
      <c r="D135" s="74">
        <v>2059</v>
      </c>
      <c r="E135" s="74"/>
      <c r="F135" s="74"/>
      <c r="G135" s="74"/>
      <c r="H135" t="s">
        <v>544</v>
      </c>
      <c r="I135">
        <v>3</v>
      </c>
      <c r="J135">
        <v>13</v>
      </c>
      <c r="K135">
        <v>5</v>
      </c>
      <c r="L135">
        <v>0</v>
      </c>
      <c r="M135">
        <v>7</v>
      </c>
      <c r="N135">
        <v>27</v>
      </c>
      <c r="O135">
        <v>5</v>
      </c>
      <c r="P135">
        <v>87</v>
      </c>
      <c r="Q135">
        <v>147</v>
      </c>
      <c r="R135" t="s">
        <v>544</v>
      </c>
      <c r="S135">
        <v>40</v>
      </c>
      <c r="T135">
        <v>0</v>
      </c>
      <c r="U135">
        <v>40</v>
      </c>
      <c r="V135">
        <v>10</v>
      </c>
      <c r="W135">
        <v>18</v>
      </c>
      <c r="X135">
        <v>32</v>
      </c>
      <c r="Y135">
        <v>60</v>
      </c>
      <c r="Z135">
        <v>2</v>
      </c>
      <c r="AA135">
        <v>21</v>
      </c>
      <c r="AB135">
        <v>21</v>
      </c>
      <c r="AC135">
        <v>79</v>
      </c>
      <c r="AD135">
        <v>223</v>
      </c>
      <c r="AE135" t="s">
        <v>544</v>
      </c>
      <c r="AF135">
        <v>2</v>
      </c>
      <c r="AG135">
        <v>0</v>
      </c>
      <c r="AH135">
        <v>2</v>
      </c>
      <c r="AI135">
        <v>64</v>
      </c>
      <c r="AJ135">
        <v>14</v>
      </c>
      <c r="AK135">
        <v>9</v>
      </c>
      <c r="AL135">
        <v>87</v>
      </c>
      <c r="AM135">
        <v>0</v>
      </c>
      <c r="AN135">
        <v>0</v>
      </c>
      <c r="AO135">
        <v>0</v>
      </c>
      <c r="AP135">
        <v>0</v>
      </c>
      <c r="AQ135">
        <v>89</v>
      </c>
    </row>
    <row r="136" spans="1:43" ht="12.75">
      <c r="A136" t="s">
        <v>266</v>
      </c>
      <c r="B136" s="74">
        <v>1093</v>
      </c>
      <c r="C136" s="74">
        <v>131</v>
      </c>
      <c r="D136" s="74">
        <v>1224</v>
      </c>
      <c r="E136" s="74"/>
      <c r="F136" s="74"/>
      <c r="G136" s="74"/>
      <c r="H136" t="s">
        <v>58</v>
      </c>
      <c r="AE136" t="s">
        <v>181</v>
      </c>
      <c r="AF136">
        <v>0</v>
      </c>
      <c r="AG136">
        <v>0</v>
      </c>
      <c r="AH136">
        <v>0</v>
      </c>
      <c r="AI136">
        <v>0</v>
      </c>
      <c r="AJ136">
        <v>0</v>
      </c>
      <c r="AK136">
        <v>0</v>
      </c>
      <c r="AL136">
        <v>0</v>
      </c>
      <c r="AM136">
        <v>0</v>
      </c>
      <c r="AN136">
        <v>0</v>
      </c>
      <c r="AO136">
        <v>0</v>
      </c>
      <c r="AP136">
        <v>1</v>
      </c>
      <c r="AQ136">
        <v>1</v>
      </c>
    </row>
    <row r="137" spans="1:30" ht="12.75">
      <c r="A137" t="s">
        <v>268</v>
      </c>
      <c r="B137" s="74">
        <v>399</v>
      </c>
      <c r="C137" s="74">
        <v>7</v>
      </c>
      <c r="D137" s="74">
        <v>406</v>
      </c>
      <c r="E137" s="74"/>
      <c r="F137" s="74"/>
      <c r="G137" s="74"/>
      <c r="H137" t="s">
        <v>181</v>
      </c>
      <c r="I137">
        <v>0</v>
      </c>
      <c r="J137">
        <v>3</v>
      </c>
      <c r="K137">
        <v>2</v>
      </c>
      <c r="L137">
        <v>0</v>
      </c>
      <c r="M137">
        <v>1</v>
      </c>
      <c r="N137">
        <v>0</v>
      </c>
      <c r="O137">
        <v>1</v>
      </c>
      <c r="P137">
        <v>0</v>
      </c>
      <c r="Q137">
        <v>7</v>
      </c>
      <c r="R137" t="s">
        <v>181</v>
      </c>
      <c r="S137">
        <v>5</v>
      </c>
      <c r="T137">
        <v>0</v>
      </c>
      <c r="U137">
        <v>5</v>
      </c>
      <c r="V137">
        <v>1</v>
      </c>
      <c r="W137">
        <v>5</v>
      </c>
      <c r="X137">
        <v>1</v>
      </c>
      <c r="Y137">
        <v>7</v>
      </c>
      <c r="Z137">
        <v>0</v>
      </c>
      <c r="AA137">
        <v>1</v>
      </c>
      <c r="AB137">
        <v>1</v>
      </c>
      <c r="AC137">
        <v>90</v>
      </c>
      <c r="AD137">
        <v>104</v>
      </c>
    </row>
    <row r="138" spans="1:43" ht="12.75">
      <c r="A138" t="s">
        <v>270</v>
      </c>
      <c r="B138" s="74">
        <v>523</v>
      </c>
      <c r="C138" s="74">
        <v>10</v>
      </c>
      <c r="D138" s="74">
        <v>533</v>
      </c>
      <c r="E138" s="74"/>
      <c r="F138" s="74"/>
      <c r="G138" s="74"/>
      <c r="H138" t="s">
        <v>523</v>
      </c>
      <c r="I138">
        <v>72</v>
      </c>
      <c r="J138">
        <v>57</v>
      </c>
      <c r="K138">
        <v>21</v>
      </c>
      <c r="L138">
        <v>190</v>
      </c>
      <c r="M138">
        <v>106</v>
      </c>
      <c r="N138">
        <v>5</v>
      </c>
      <c r="O138">
        <v>36</v>
      </c>
      <c r="P138">
        <v>261</v>
      </c>
      <c r="Q138">
        <v>748</v>
      </c>
      <c r="R138" t="s">
        <v>523</v>
      </c>
      <c r="S138">
        <v>20</v>
      </c>
      <c r="T138">
        <v>6</v>
      </c>
      <c r="U138">
        <v>26</v>
      </c>
      <c r="V138">
        <v>114</v>
      </c>
      <c r="W138">
        <v>188</v>
      </c>
      <c r="X138">
        <v>185</v>
      </c>
      <c r="Y138">
        <v>487</v>
      </c>
      <c r="Z138">
        <v>12</v>
      </c>
      <c r="AA138">
        <v>160</v>
      </c>
      <c r="AB138">
        <v>97</v>
      </c>
      <c r="AC138">
        <v>1458</v>
      </c>
      <c r="AD138">
        <v>2240</v>
      </c>
      <c r="AE138" t="s">
        <v>523</v>
      </c>
      <c r="AF138">
        <v>0</v>
      </c>
      <c r="AG138">
        <v>2</v>
      </c>
      <c r="AH138">
        <v>2</v>
      </c>
      <c r="AI138">
        <v>39</v>
      </c>
      <c r="AJ138">
        <v>76</v>
      </c>
      <c r="AK138">
        <v>146</v>
      </c>
      <c r="AL138">
        <v>261</v>
      </c>
      <c r="AM138">
        <v>8</v>
      </c>
      <c r="AN138">
        <v>23</v>
      </c>
      <c r="AO138">
        <v>21</v>
      </c>
      <c r="AP138">
        <v>87</v>
      </c>
      <c r="AQ138">
        <v>402</v>
      </c>
    </row>
    <row r="139" spans="1:43" ht="12.75">
      <c r="A139" t="s">
        <v>272</v>
      </c>
      <c r="B139" s="74">
        <v>998</v>
      </c>
      <c r="C139" s="74">
        <v>66</v>
      </c>
      <c r="D139" s="74">
        <v>1064</v>
      </c>
      <c r="E139" s="74"/>
      <c r="F139" s="74"/>
      <c r="G139" s="74"/>
      <c r="H139" t="s">
        <v>178</v>
      </c>
      <c r="I139">
        <v>6</v>
      </c>
      <c r="J139">
        <v>8</v>
      </c>
      <c r="K139">
        <v>2</v>
      </c>
      <c r="L139">
        <v>0</v>
      </c>
      <c r="M139">
        <v>6</v>
      </c>
      <c r="N139">
        <v>4</v>
      </c>
      <c r="O139">
        <v>0</v>
      </c>
      <c r="P139">
        <v>4</v>
      </c>
      <c r="Q139">
        <v>30</v>
      </c>
      <c r="R139" t="s">
        <v>178</v>
      </c>
      <c r="S139">
        <v>2</v>
      </c>
      <c r="T139">
        <v>0</v>
      </c>
      <c r="U139">
        <v>2</v>
      </c>
      <c r="V139">
        <v>9</v>
      </c>
      <c r="W139">
        <v>6</v>
      </c>
      <c r="X139">
        <v>11</v>
      </c>
      <c r="Y139">
        <v>26</v>
      </c>
      <c r="Z139">
        <v>4</v>
      </c>
      <c r="AA139">
        <v>17</v>
      </c>
      <c r="AB139">
        <v>65</v>
      </c>
      <c r="AC139">
        <v>84</v>
      </c>
      <c r="AD139">
        <v>198</v>
      </c>
      <c r="AE139" t="s">
        <v>178</v>
      </c>
      <c r="AF139">
        <v>0</v>
      </c>
      <c r="AG139">
        <v>0</v>
      </c>
      <c r="AH139">
        <v>0</v>
      </c>
      <c r="AI139">
        <v>0</v>
      </c>
      <c r="AJ139">
        <v>0</v>
      </c>
      <c r="AK139">
        <v>4</v>
      </c>
      <c r="AL139">
        <v>4</v>
      </c>
      <c r="AM139">
        <v>0</v>
      </c>
      <c r="AN139">
        <v>0</v>
      </c>
      <c r="AO139">
        <v>0</v>
      </c>
      <c r="AP139">
        <v>2</v>
      </c>
      <c r="AQ139">
        <v>6</v>
      </c>
    </row>
    <row r="140" spans="1:43" ht="12.75">
      <c r="A140" t="s">
        <v>274</v>
      </c>
      <c r="B140" s="74">
        <v>1576</v>
      </c>
      <c r="C140" s="74">
        <v>129</v>
      </c>
      <c r="D140" s="74">
        <v>1705</v>
      </c>
      <c r="E140" s="74"/>
      <c r="F140" s="74"/>
      <c r="G140" s="74"/>
      <c r="H140" t="s">
        <v>262</v>
      </c>
      <c r="I140">
        <v>4</v>
      </c>
      <c r="J140">
        <v>8</v>
      </c>
      <c r="K140">
        <v>1</v>
      </c>
      <c r="L140">
        <v>0</v>
      </c>
      <c r="M140">
        <v>9</v>
      </c>
      <c r="N140">
        <v>0</v>
      </c>
      <c r="O140">
        <v>5</v>
      </c>
      <c r="P140">
        <v>0</v>
      </c>
      <c r="Q140">
        <v>27</v>
      </c>
      <c r="R140" t="s">
        <v>262</v>
      </c>
      <c r="S140">
        <v>0</v>
      </c>
      <c r="T140">
        <v>0</v>
      </c>
      <c r="U140">
        <v>0</v>
      </c>
      <c r="V140">
        <v>0</v>
      </c>
      <c r="W140">
        <v>4</v>
      </c>
      <c r="X140">
        <v>23</v>
      </c>
      <c r="Y140">
        <v>27</v>
      </c>
      <c r="Z140">
        <v>0</v>
      </c>
      <c r="AA140">
        <v>29</v>
      </c>
      <c r="AB140">
        <v>25</v>
      </c>
      <c r="AC140">
        <v>261</v>
      </c>
      <c r="AD140">
        <v>342</v>
      </c>
      <c r="AE140" t="s">
        <v>262</v>
      </c>
      <c r="AF140">
        <v>0</v>
      </c>
      <c r="AG140">
        <v>0</v>
      </c>
      <c r="AH140">
        <v>0</v>
      </c>
      <c r="AI140">
        <v>0</v>
      </c>
      <c r="AJ140">
        <v>0</v>
      </c>
      <c r="AK140">
        <v>0</v>
      </c>
      <c r="AL140">
        <v>0</v>
      </c>
      <c r="AM140">
        <v>0</v>
      </c>
      <c r="AN140">
        <v>0</v>
      </c>
      <c r="AO140">
        <v>0</v>
      </c>
      <c r="AP140">
        <v>3</v>
      </c>
      <c r="AQ140">
        <v>3</v>
      </c>
    </row>
    <row r="141" spans="1:43" ht="12.75">
      <c r="A141" t="s">
        <v>276</v>
      </c>
      <c r="B141" s="74">
        <v>642</v>
      </c>
      <c r="C141" s="74">
        <v>3</v>
      </c>
      <c r="D141" s="74">
        <v>645</v>
      </c>
      <c r="E141" s="74"/>
      <c r="F141" s="74"/>
      <c r="G141" s="74"/>
      <c r="H141" t="s">
        <v>410</v>
      </c>
      <c r="I141">
        <v>0</v>
      </c>
      <c r="J141">
        <v>0</v>
      </c>
      <c r="K141">
        <v>0</v>
      </c>
      <c r="L141">
        <v>0</v>
      </c>
      <c r="M141">
        <v>9</v>
      </c>
      <c r="N141">
        <v>0</v>
      </c>
      <c r="O141">
        <v>0</v>
      </c>
      <c r="P141">
        <v>0</v>
      </c>
      <c r="Q141">
        <v>9</v>
      </c>
      <c r="R141" t="s">
        <v>410</v>
      </c>
      <c r="S141">
        <v>0</v>
      </c>
      <c r="T141">
        <v>0</v>
      </c>
      <c r="U141">
        <v>0</v>
      </c>
      <c r="V141">
        <v>0</v>
      </c>
      <c r="W141">
        <v>2</v>
      </c>
      <c r="X141">
        <v>7</v>
      </c>
      <c r="Y141">
        <v>9</v>
      </c>
      <c r="Z141">
        <v>1</v>
      </c>
      <c r="AA141">
        <v>10</v>
      </c>
      <c r="AB141">
        <v>6</v>
      </c>
      <c r="AC141">
        <v>24</v>
      </c>
      <c r="AD141">
        <v>50</v>
      </c>
      <c r="AE141" t="s">
        <v>410</v>
      </c>
      <c r="AF141">
        <v>0</v>
      </c>
      <c r="AG141">
        <v>0</v>
      </c>
      <c r="AH141">
        <v>0</v>
      </c>
      <c r="AI141">
        <v>0</v>
      </c>
      <c r="AJ141">
        <v>0</v>
      </c>
      <c r="AK141">
        <v>0</v>
      </c>
      <c r="AL141">
        <v>0</v>
      </c>
      <c r="AM141">
        <v>0</v>
      </c>
      <c r="AN141">
        <v>0</v>
      </c>
      <c r="AO141">
        <v>0</v>
      </c>
      <c r="AP141">
        <v>6</v>
      </c>
      <c r="AQ141">
        <v>6</v>
      </c>
    </row>
    <row r="142" spans="1:43" ht="12.75">
      <c r="A142" t="s">
        <v>278</v>
      </c>
      <c r="B142" s="74">
        <v>1110</v>
      </c>
      <c r="C142" s="74">
        <v>125</v>
      </c>
      <c r="D142" s="74">
        <v>1235</v>
      </c>
      <c r="E142" s="74"/>
      <c r="F142" s="74"/>
      <c r="G142" s="74"/>
      <c r="H142" t="s">
        <v>270</v>
      </c>
      <c r="I142">
        <v>13</v>
      </c>
      <c r="J142">
        <v>22</v>
      </c>
      <c r="K142">
        <v>0</v>
      </c>
      <c r="L142">
        <v>0</v>
      </c>
      <c r="M142">
        <v>1</v>
      </c>
      <c r="N142">
        <v>0</v>
      </c>
      <c r="O142">
        <v>3</v>
      </c>
      <c r="P142">
        <v>0</v>
      </c>
      <c r="Q142">
        <v>39</v>
      </c>
      <c r="R142" t="s">
        <v>270</v>
      </c>
      <c r="S142">
        <v>0</v>
      </c>
      <c r="T142">
        <v>1</v>
      </c>
      <c r="U142">
        <v>1</v>
      </c>
      <c r="V142">
        <v>4</v>
      </c>
      <c r="W142">
        <v>9</v>
      </c>
      <c r="X142">
        <v>26</v>
      </c>
      <c r="Y142">
        <v>39</v>
      </c>
      <c r="Z142">
        <v>1</v>
      </c>
      <c r="AA142">
        <v>27</v>
      </c>
      <c r="AB142">
        <v>2</v>
      </c>
      <c r="AC142">
        <v>453</v>
      </c>
      <c r="AD142">
        <v>523</v>
      </c>
      <c r="AE142" t="s">
        <v>270</v>
      </c>
      <c r="AF142">
        <v>0</v>
      </c>
      <c r="AG142">
        <v>0</v>
      </c>
      <c r="AH142">
        <v>0</v>
      </c>
      <c r="AI142">
        <v>0</v>
      </c>
      <c r="AJ142">
        <v>0</v>
      </c>
      <c r="AK142">
        <v>0</v>
      </c>
      <c r="AL142">
        <v>0</v>
      </c>
      <c r="AM142">
        <v>0</v>
      </c>
      <c r="AN142">
        <v>0</v>
      </c>
      <c r="AO142">
        <v>0</v>
      </c>
      <c r="AP142">
        <v>10</v>
      </c>
      <c r="AQ142">
        <v>10</v>
      </c>
    </row>
    <row r="143" spans="1:43" ht="12.75">
      <c r="A143" t="s">
        <v>280</v>
      </c>
      <c r="B143" s="74">
        <v>947</v>
      </c>
      <c r="C143" s="74">
        <v>131</v>
      </c>
      <c r="D143" s="74">
        <v>1078</v>
      </c>
      <c r="E143" s="74"/>
      <c r="F143" s="74"/>
      <c r="G143" s="74"/>
      <c r="H143" t="s">
        <v>205</v>
      </c>
      <c r="I143">
        <v>1</v>
      </c>
      <c r="J143">
        <v>2</v>
      </c>
      <c r="K143">
        <v>3</v>
      </c>
      <c r="L143">
        <v>1</v>
      </c>
      <c r="M143">
        <v>11</v>
      </c>
      <c r="N143">
        <v>0</v>
      </c>
      <c r="O143">
        <v>0</v>
      </c>
      <c r="P143">
        <v>3</v>
      </c>
      <c r="Q143">
        <v>21</v>
      </c>
      <c r="R143" t="s">
        <v>205</v>
      </c>
      <c r="S143">
        <v>0</v>
      </c>
      <c r="T143">
        <v>0</v>
      </c>
      <c r="U143">
        <v>0</v>
      </c>
      <c r="V143">
        <v>5</v>
      </c>
      <c r="W143">
        <v>3</v>
      </c>
      <c r="X143">
        <v>10</v>
      </c>
      <c r="Y143">
        <v>18</v>
      </c>
      <c r="Z143">
        <v>0</v>
      </c>
      <c r="AA143">
        <v>13</v>
      </c>
      <c r="AB143">
        <v>3</v>
      </c>
      <c r="AC143">
        <v>250</v>
      </c>
      <c r="AD143">
        <v>284</v>
      </c>
      <c r="AE143" t="s">
        <v>205</v>
      </c>
      <c r="AF143">
        <v>0</v>
      </c>
      <c r="AG143">
        <v>0</v>
      </c>
      <c r="AH143">
        <v>0</v>
      </c>
      <c r="AI143">
        <v>0</v>
      </c>
      <c r="AJ143">
        <v>2</v>
      </c>
      <c r="AK143">
        <v>1</v>
      </c>
      <c r="AL143">
        <v>3</v>
      </c>
      <c r="AM143">
        <v>0</v>
      </c>
      <c r="AN143">
        <v>0</v>
      </c>
      <c r="AO143">
        <v>0</v>
      </c>
      <c r="AP143">
        <v>1</v>
      </c>
      <c r="AQ143">
        <v>4</v>
      </c>
    </row>
    <row r="144" spans="1:43" ht="12.75">
      <c r="A144" t="s">
        <v>67</v>
      </c>
      <c r="B144" s="74">
        <v>192</v>
      </c>
      <c r="C144" s="74">
        <v>46</v>
      </c>
      <c r="D144" s="74">
        <v>238</v>
      </c>
      <c r="E144" s="74"/>
      <c r="F144" s="74"/>
      <c r="G144" s="74"/>
      <c r="H144" t="s">
        <v>285</v>
      </c>
      <c r="I144">
        <v>12</v>
      </c>
      <c r="J144">
        <v>13</v>
      </c>
      <c r="K144">
        <v>2</v>
      </c>
      <c r="L144">
        <v>2</v>
      </c>
      <c r="M144">
        <v>11</v>
      </c>
      <c r="N144">
        <v>0</v>
      </c>
      <c r="O144">
        <v>8</v>
      </c>
      <c r="P144">
        <v>2</v>
      </c>
      <c r="Q144">
        <v>50</v>
      </c>
      <c r="R144" t="s">
        <v>285</v>
      </c>
      <c r="S144">
        <v>0</v>
      </c>
      <c r="T144">
        <v>1</v>
      </c>
      <c r="U144">
        <v>1</v>
      </c>
      <c r="V144">
        <v>6</v>
      </c>
      <c r="W144">
        <v>10</v>
      </c>
      <c r="X144">
        <v>32</v>
      </c>
      <c r="Y144">
        <v>48</v>
      </c>
      <c r="Z144">
        <v>2</v>
      </c>
      <c r="AA144">
        <v>36</v>
      </c>
      <c r="AB144">
        <v>37</v>
      </c>
      <c r="AC144">
        <v>494</v>
      </c>
      <c r="AD144">
        <v>618</v>
      </c>
      <c r="AE144" t="s">
        <v>285</v>
      </c>
      <c r="AF144">
        <v>0</v>
      </c>
      <c r="AG144">
        <v>0</v>
      </c>
      <c r="AH144">
        <v>0</v>
      </c>
      <c r="AI144">
        <v>0</v>
      </c>
      <c r="AJ144">
        <v>1</v>
      </c>
      <c r="AK144">
        <v>1</v>
      </c>
      <c r="AL144">
        <v>2</v>
      </c>
      <c r="AM144">
        <v>0</v>
      </c>
      <c r="AN144">
        <v>3</v>
      </c>
      <c r="AO144">
        <v>0</v>
      </c>
      <c r="AP144">
        <v>8</v>
      </c>
      <c r="AQ144">
        <v>13</v>
      </c>
    </row>
    <row r="145" spans="1:43" ht="12.75">
      <c r="A145" t="s">
        <v>283</v>
      </c>
      <c r="B145" s="74">
        <v>354</v>
      </c>
      <c r="C145" s="74">
        <v>60</v>
      </c>
      <c r="D145" s="74">
        <v>414</v>
      </c>
      <c r="E145" s="74"/>
      <c r="F145" s="74"/>
      <c r="G145" s="74"/>
      <c r="H145" t="s">
        <v>374</v>
      </c>
      <c r="I145">
        <v>12</v>
      </c>
      <c r="J145">
        <v>23</v>
      </c>
      <c r="K145">
        <v>5</v>
      </c>
      <c r="L145">
        <v>3</v>
      </c>
      <c r="M145">
        <v>21</v>
      </c>
      <c r="N145">
        <v>4</v>
      </c>
      <c r="O145">
        <v>1</v>
      </c>
      <c r="P145">
        <v>46</v>
      </c>
      <c r="Q145">
        <v>115</v>
      </c>
      <c r="R145" t="s">
        <v>374</v>
      </c>
      <c r="S145">
        <v>0</v>
      </c>
      <c r="T145">
        <v>0</v>
      </c>
      <c r="U145">
        <v>0</v>
      </c>
      <c r="V145">
        <v>4</v>
      </c>
      <c r="W145">
        <v>20</v>
      </c>
      <c r="X145">
        <v>45</v>
      </c>
      <c r="Y145">
        <v>69</v>
      </c>
      <c r="Z145">
        <v>23</v>
      </c>
      <c r="AA145">
        <v>68</v>
      </c>
      <c r="AB145">
        <v>60</v>
      </c>
      <c r="AC145">
        <v>880</v>
      </c>
      <c r="AD145">
        <v>1100</v>
      </c>
      <c r="AE145" t="s">
        <v>374</v>
      </c>
      <c r="AF145">
        <v>0</v>
      </c>
      <c r="AG145">
        <v>0</v>
      </c>
      <c r="AH145">
        <v>0</v>
      </c>
      <c r="AI145">
        <v>2</v>
      </c>
      <c r="AJ145">
        <v>6</v>
      </c>
      <c r="AK145">
        <v>38</v>
      </c>
      <c r="AL145">
        <v>46</v>
      </c>
      <c r="AM145">
        <v>0</v>
      </c>
      <c r="AN145">
        <v>10</v>
      </c>
      <c r="AO145">
        <v>23</v>
      </c>
      <c r="AP145">
        <v>13</v>
      </c>
      <c r="AQ145">
        <v>92</v>
      </c>
    </row>
    <row r="146" spans="1:43" ht="12.75">
      <c r="A146" t="s">
        <v>285</v>
      </c>
      <c r="B146" s="74">
        <v>618</v>
      </c>
      <c r="C146" s="74">
        <v>13</v>
      </c>
      <c r="D146" s="74">
        <v>631</v>
      </c>
      <c r="E146" s="74"/>
      <c r="F146" s="74"/>
      <c r="G146" s="74"/>
      <c r="H146" t="s">
        <v>299</v>
      </c>
      <c r="I146">
        <v>39</v>
      </c>
      <c r="J146">
        <v>41</v>
      </c>
      <c r="K146">
        <v>20</v>
      </c>
      <c r="L146">
        <v>0</v>
      </c>
      <c r="M146">
        <v>7</v>
      </c>
      <c r="N146">
        <v>1</v>
      </c>
      <c r="O146">
        <v>1</v>
      </c>
      <c r="P146">
        <v>38</v>
      </c>
      <c r="Q146">
        <v>147</v>
      </c>
      <c r="R146" t="s">
        <v>299</v>
      </c>
      <c r="S146">
        <v>0</v>
      </c>
      <c r="T146">
        <v>0</v>
      </c>
      <c r="U146">
        <v>0</v>
      </c>
      <c r="V146">
        <v>10</v>
      </c>
      <c r="W146">
        <v>30</v>
      </c>
      <c r="X146">
        <v>69</v>
      </c>
      <c r="Y146">
        <v>109</v>
      </c>
      <c r="Z146">
        <v>6</v>
      </c>
      <c r="AA146">
        <v>129</v>
      </c>
      <c r="AB146">
        <v>43</v>
      </c>
      <c r="AC146">
        <v>1133</v>
      </c>
      <c r="AD146">
        <v>1420</v>
      </c>
      <c r="AE146" t="s">
        <v>299</v>
      </c>
      <c r="AF146">
        <v>0</v>
      </c>
      <c r="AG146">
        <v>0</v>
      </c>
      <c r="AH146">
        <v>0</v>
      </c>
      <c r="AI146">
        <v>13</v>
      </c>
      <c r="AJ146">
        <v>12</v>
      </c>
      <c r="AK146">
        <v>13</v>
      </c>
      <c r="AL146">
        <v>38</v>
      </c>
      <c r="AM146">
        <v>0</v>
      </c>
      <c r="AN146">
        <v>10</v>
      </c>
      <c r="AO146">
        <v>8</v>
      </c>
      <c r="AP146">
        <v>53</v>
      </c>
      <c r="AQ146">
        <v>109</v>
      </c>
    </row>
    <row r="147" spans="1:43" ht="12.75">
      <c r="A147" t="s">
        <v>287</v>
      </c>
      <c r="B147" s="74">
        <v>919</v>
      </c>
      <c r="C147" s="74">
        <v>161</v>
      </c>
      <c r="D147" s="74">
        <v>1080</v>
      </c>
      <c r="E147" s="74"/>
      <c r="F147" s="74"/>
      <c r="G147" s="74"/>
      <c r="H147" t="s">
        <v>287</v>
      </c>
      <c r="I147">
        <v>10</v>
      </c>
      <c r="J147">
        <v>18</v>
      </c>
      <c r="K147">
        <v>4</v>
      </c>
      <c r="L147">
        <v>1</v>
      </c>
      <c r="M147">
        <v>11</v>
      </c>
      <c r="N147">
        <v>1</v>
      </c>
      <c r="O147">
        <v>0</v>
      </c>
      <c r="P147">
        <v>24</v>
      </c>
      <c r="Q147">
        <v>69</v>
      </c>
      <c r="R147" t="s">
        <v>287</v>
      </c>
      <c r="S147">
        <v>1</v>
      </c>
      <c r="T147">
        <v>0</v>
      </c>
      <c r="U147">
        <v>1</v>
      </c>
      <c r="V147">
        <v>4</v>
      </c>
      <c r="W147">
        <v>12</v>
      </c>
      <c r="X147">
        <v>29</v>
      </c>
      <c r="Y147">
        <v>45</v>
      </c>
      <c r="Z147">
        <v>20</v>
      </c>
      <c r="AA147">
        <v>40</v>
      </c>
      <c r="AB147">
        <v>31</v>
      </c>
      <c r="AC147">
        <v>782</v>
      </c>
      <c r="AD147">
        <v>919</v>
      </c>
      <c r="AE147" t="s">
        <v>287</v>
      </c>
      <c r="AF147">
        <v>0</v>
      </c>
      <c r="AG147">
        <v>0</v>
      </c>
      <c r="AH147">
        <v>0</v>
      </c>
      <c r="AI147">
        <v>2</v>
      </c>
      <c r="AJ147">
        <v>2</v>
      </c>
      <c r="AK147">
        <v>20</v>
      </c>
      <c r="AL147">
        <v>24</v>
      </c>
      <c r="AM147">
        <v>0</v>
      </c>
      <c r="AN147">
        <v>12</v>
      </c>
      <c r="AO147">
        <v>3</v>
      </c>
      <c r="AP147">
        <v>122</v>
      </c>
      <c r="AQ147">
        <v>161</v>
      </c>
    </row>
    <row r="148" spans="1:30" ht="12.75">
      <c r="A148" t="s">
        <v>289</v>
      </c>
      <c r="B148" s="74">
        <v>1980</v>
      </c>
      <c r="C148" s="74">
        <v>364</v>
      </c>
      <c r="D148" s="74">
        <v>2344</v>
      </c>
      <c r="E148" s="74"/>
      <c r="F148" s="74"/>
      <c r="G148" s="74"/>
      <c r="H148" t="s">
        <v>412</v>
      </c>
      <c r="I148">
        <v>0</v>
      </c>
      <c r="J148">
        <v>2</v>
      </c>
      <c r="K148">
        <v>0</v>
      </c>
      <c r="L148">
        <v>0</v>
      </c>
      <c r="M148">
        <v>3</v>
      </c>
      <c r="N148">
        <v>0</v>
      </c>
      <c r="O148">
        <v>0</v>
      </c>
      <c r="P148">
        <v>0</v>
      </c>
      <c r="Q148">
        <v>5</v>
      </c>
      <c r="R148" t="s">
        <v>412</v>
      </c>
      <c r="S148">
        <v>0</v>
      </c>
      <c r="T148">
        <v>0</v>
      </c>
      <c r="U148">
        <v>0</v>
      </c>
      <c r="V148">
        <v>0</v>
      </c>
      <c r="W148">
        <v>1</v>
      </c>
      <c r="X148">
        <v>4</v>
      </c>
      <c r="Y148">
        <v>5</v>
      </c>
      <c r="Z148">
        <v>0</v>
      </c>
      <c r="AA148">
        <v>7</v>
      </c>
      <c r="AB148">
        <v>6</v>
      </c>
      <c r="AC148">
        <v>12</v>
      </c>
      <c r="AD148">
        <v>30</v>
      </c>
    </row>
    <row r="149" spans="1:43" ht="12.75">
      <c r="A149" t="s">
        <v>291</v>
      </c>
      <c r="B149" s="74">
        <v>770</v>
      </c>
      <c r="C149" s="74">
        <v>6</v>
      </c>
      <c r="D149" s="74">
        <v>776</v>
      </c>
      <c r="E149" s="74"/>
      <c r="F149" s="74"/>
      <c r="G149" s="74"/>
      <c r="H149" t="s">
        <v>314</v>
      </c>
      <c r="I149">
        <v>29</v>
      </c>
      <c r="J149">
        <v>31</v>
      </c>
      <c r="K149">
        <v>6</v>
      </c>
      <c r="L149">
        <v>3</v>
      </c>
      <c r="M149">
        <v>0</v>
      </c>
      <c r="N149">
        <v>0</v>
      </c>
      <c r="O149">
        <v>1</v>
      </c>
      <c r="P149">
        <v>7</v>
      </c>
      <c r="Q149">
        <v>77</v>
      </c>
      <c r="R149" t="s">
        <v>314</v>
      </c>
      <c r="S149">
        <v>0</v>
      </c>
      <c r="T149">
        <v>0</v>
      </c>
      <c r="U149">
        <v>0</v>
      </c>
      <c r="V149">
        <v>3</v>
      </c>
      <c r="W149">
        <v>17</v>
      </c>
      <c r="X149">
        <v>50</v>
      </c>
      <c r="Y149">
        <v>70</v>
      </c>
      <c r="Z149">
        <v>0</v>
      </c>
      <c r="AA149">
        <v>50</v>
      </c>
      <c r="AB149">
        <v>9</v>
      </c>
      <c r="AC149">
        <v>953</v>
      </c>
      <c r="AD149">
        <v>1082</v>
      </c>
      <c r="AE149" t="s">
        <v>314</v>
      </c>
      <c r="AF149">
        <v>0</v>
      </c>
      <c r="AG149">
        <v>0</v>
      </c>
      <c r="AH149">
        <v>0</v>
      </c>
      <c r="AI149">
        <v>0</v>
      </c>
      <c r="AJ149">
        <v>2</v>
      </c>
      <c r="AK149">
        <v>5</v>
      </c>
      <c r="AL149">
        <v>7</v>
      </c>
      <c r="AM149">
        <v>0</v>
      </c>
      <c r="AN149">
        <v>2</v>
      </c>
      <c r="AO149">
        <v>1</v>
      </c>
      <c r="AP149">
        <v>24</v>
      </c>
      <c r="AQ149">
        <v>34</v>
      </c>
    </row>
    <row r="150" spans="1:43" ht="12.75">
      <c r="A150" t="s">
        <v>293</v>
      </c>
      <c r="B150" s="74">
        <v>153</v>
      </c>
      <c r="C150" s="74">
        <v>24</v>
      </c>
      <c r="D150" s="74">
        <v>177</v>
      </c>
      <c r="E150" s="74"/>
      <c r="F150" s="74"/>
      <c r="G150" s="74"/>
      <c r="H150" t="s">
        <v>428</v>
      </c>
      <c r="I150">
        <v>9</v>
      </c>
      <c r="J150">
        <v>11</v>
      </c>
      <c r="K150">
        <v>0</v>
      </c>
      <c r="L150">
        <v>0</v>
      </c>
      <c r="M150">
        <v>7</v>
      </c>
      <c r="N150">
        <v>1</v>
      </c>
      <c r="O150">
        <v>6</v>
      </c>
      <c r="P150">
        <v>0</v>
      </c>
      <c r="Q150">
        <v>34</v>
      </c>
      <c r="R150" t="s">
        <v>428</v>
      </c>
      <c r="S150">
        <v>0</v>
      </c>
      <c r="T150">
        <v>0</v>
      </c>
      <c r="U150">
        <v>0</v>
      </c>
      <c r="V150">
        <v>4</v>
      </c>
      <c r="W150">
        <v>4</v>
      </c>
      <c r="X150">
        <v>26</v>
      </c>
      <c r="Y150">
        <v>34</v>
      </c>
      <c r="Z150">
        <v>4</v>
      </c>
      <c r="AA150">
        <v>37</v>
      </c>
      <c r="AB150">
        <v>21</v>
      </c>
      <c r="AC150">
        <v>511</v>
      </c>
      <c r="AD150">
        <v>607</v>
      </c>
      <c r="AE150" t="s">
        <v>428</v>
      </c>
      <c r="AF150">
        <v>0</v>
      </c>
      <c r="AG150">
        <v>0</v>
      </c>
      <c r="AH150">
        <v>0</v>
      </c>
      <c r="AI150">
        <v>0</v>
      </c>
      <c r="AJ150">
        <v>0</v>
      </c>
      <c r="AK150">
        <v>0</v>
      </c>
      <c r="AL150">
        <v>0</v>
      </c>
      <c r="AM150">
        <v>0</v>
      </c>
      <c r="AN150">
        <v>0</v>
      </c>
      <c r="AO150">
        <v>0</v>
      </c>
      <c r="AP150">
        <v>2</v>
      </c>
      <c r="AQ150">
        <v>2</v>
      </c>
    </row>
    <row r="151" spans="1:43" ht="12.75">
      <c r="A151" t="s">
        <v>295</v>
      </c>
      <c r="B151" s="74">
        <v>728</v>
      </c>
      <c r="C151" s="74">
        <v>74</v>
      </c>
      <c r="D151" s="74">
        <v>802</v>
      </c>
      <c r="E151" s="74"/>
      <c r="F151" s="74"/>
      <c r="G151" s="74"/>
      <c r="H151" t="s">
        <v>206</v>
      </c>
      <c r="I151">
        <v>3</v>
      </c>
      <c r="J151">
        <v>4</v>
      </c>
      <c r="K151">
        <v>6</v>
      </c>
      <c r="L151">
        <v>0</v>
      </c>
      <c r="M151">
        <v>13</v>
      </c>
      <c r="N151">
        <v>0</v>
      </c>
      <c r="O151">
        <v>0</v>
      </c>
      <c r="P151">
        <v>2</v>
      </c>
      <c r="Q151">
        <v>28</v>
      </c>
      <c r="R151" t="s">
        <v>206</v>
      </c>
      <c r="S151">
        <v>0</v>
      </c>
      <c r="T151">
        <v>0</v>
      </c>
      <c r="U151">
        <v>0</v>
      </c>
      <c r="V151">
        <v>3</v>
      </c>
      <c r="W151">
        <v>7</v>
      </c>
      <c r="X151">
        <v>16</v>
      </c>
      <c r="Y151">
        <v>26</v>
      </c>
      <c r="Z151">
        <v>0</v>
      </c>
      <c r="AA151">
        <v>14</v>
      </c>
      <c r="AB151">
        <v>10</v>
      </c>
      <c r="AC151">
        <v>263</v>
      </c>
      <c r="AD151">
        <v>313</v>
      </c>
      <c r="AE151" t="s">
        <v>206</v>
      </c>
      <c r="AF151">
        <v>0</v>
      </c>
      <c r="AG151">
        <v>0</v>
      </c>
      <c r="AH151">
        <v>0</v>
      </c>
      <c r="AI151">
        <v>0</v>
      </c>
      <c r="AJ151">
        <v>2</v>
      </c>
      <c r="AK151">
        <v>0</v>
      </c>
      <c r="AL151">
        <v>2</v>
      </c>
      <c r="AM151">
        <v>0</v>
      </c>
      <c r="AN151">
        <v>0</v>
      </c>
      <c r="AO151">
        <v>0</v>
      </c>
      <c r="AP151">
        <v>0</v>
      </c>
      <c r="AQ151">
        <v>2</v>
      </c>
    </row>
    <row r="152" spans="1:43" ht="12.75">
      <c r="A152" t="s">
        <v>297</v>
      </c>
      <c r="B152" s="74">
        <v>1076</v>
      </c>
      <c r="C152" s="74">
        <v>133</v>
      </c>
      <c r="D152" s="74">
        <v>1209</v>
      </c>
      <c r="E152" s="74"/>
      <c r="F152" s="74"/>
      <c r="G152" s="74"/>
      <c r="H152" t="s">
        <v>218</v>
      </c>
      <c r="I152">
        <v>6</v>
      </c>
      <c r="J152">
        <v>16</v>
      </c>
      <c r="K152">
        <v>2</v>
      </c>
      <c r="L152">
        <v>0</v>
      </c>
      <c r="M152">
        <v>10</v>
      </c>
      <c r="N152">
        <v>10</v>
      </c>
      <c r="O152">
        <v>1</v>
      </c>
      <c r="P152">
        <v>217</v>
      </c>
      <c r="Q152">
        <v>262</v>
      </c>
      <c r="R152" t="s">
        <v>218</v>
      </c>
      <c r="S152">
        <v>5</v>
      </c>
      <c r="T152">
        <v>0</v>
      </c>
      <c r="U152">
        <v>5</v>
      </c>
      <c r="V152">
        <v>7</v>
      </c>
      <c r="W152">
        <v>14</v>
      </c>
      <c r="X152">
        <v>24</v>
      </c>
      <c r="Y152">
        <v>45</v>
      </c>
      <c r="Z152">
        <v>3</v>
      </c>
      <c r="AA152">
        <v>27</v>
      </c>
      <c r="AB152">
        <v>23</v>
      </c>
      <c r="AC152">
        <v>129</v>
      </c>
      <c r="AD152">
        <v>232</v>
      </c>
      <c r="AE152" t="s">
        <v>218</v>
      </c>
      <c r="AF152">
        <v>3</v>
      </c>
      <c r="AG152">
        <v>0</v>
      </c>
      <c r="AH152">
        <v>3</v>
      </c>
      <c r="AI152">
        <v>27</v>
      </c>
      <c r="AJ152">
        <v>65</v>
      </c>
      <c r="AK152">
        <v>125</v>
      </c>
      <c r="AL152">
        <v>217</v>
      </c>
      <c r="AM152">
        <v>37</v>
      </c>
      <c r="AN152">
        <v>4</v>
      </c>
      <c r="AO152">
        <v>0</v>
      </c>
      <c r="AP152">
        <v>18</v>
      </c>
      <c r="AQ152">
        <v>279</v>
      </c>
    </row>
    <row r="153" spans="1:43" ht="12.75">
      <c r="A153" t="s">
        <v>299</v>
      </c>
      <c r="B153" s="74">
        <v>1420</v>
      </c>
      <c r="C153" s="74">
        <v>109</v>
      </c>
      <c r="D153" s="74">
        <v>1529</v>
      </c>
      <c r="E153" s="74"/>
      <c r="F153" s="74"/>
      <c r="G153" s="74"/>
      <c r="H153" t="s">
        <v>454</v>
      </c>
      <c r="I153">
        <v>8</v>
      </c>
      <c r="J153">
        <v>74</v>
      </c>
      <c r="K153">
        <v>12</v>
      </c>
      <c r="L153">
        <v>4</v>
      </c>
      <c r="M153">
        <v>16</v>
      </c>
      <c r="N153">
        <v>5</v>
      </c>
      <c r="O153">
        <v>9</v>
      </c>
      <c r="P153">
        <v>21</v>
      </c>
      <c r="Q153">
        <v>149</v>
      </c>
      <c r="R153" t="s">
        <v>454</v>
      </c>
      <c r="S153">
        <v>19</v>
      </c>
      <c r="T153">
        <v>0</v>
      </c>
      <c r="U153">
        <v>19</v>
      </c>
      <c r="V153">
        <v>13</v>
      </c>
      <c r="W153">
        <v>27</v>
      </c>
      <c r="X153">
        <v>88</v>
      </c>
      <c r="Y153">
        <v>128</v>
      </c>
      <c r="Z153">
        <v>8</v>
      </c>
      <c r="AA153">
        <v>44</v>
      </c>
      <c r="AB153">
        <v>46</v>
      </c>
      <c r="AC153">
        <v>237</v>
      </c>
      <c r="AD153">
        <v>482</v>
      </c>
      <c r="AE153" t="s">
        <v>454</v>
      </c>
      <c r="AF153">
        <v>0</v>
      </c>
      <c r="AG153">
        <v>0</v>
      </c>
      <c r="AH153">
        <v>0</v>
      </c>
      <c r="AI153">
        <v>2</v>
      </c>
      <c r="AJ153">
        <v>7</v>
      </c>
      <c r="AK153">
        <v>12</v>
      </c>
      <c r="AL153">
        <v>21</v>
      </c>
      <c r="AM153">
        <v>3</v>
      </c>
      <c r="AN153">
        <v>15</v>
      </c>
      <c r="AO153">
        <v>1</v>
      </c>
      <c r="AP153">
        <v>16</v>
      </c>
      <c r="AQ153">
        <v>56</v>
      </c>
    </row>
    <row r="154" spans="1:43" ht="12.75">
      <c r="A154" t="s">
        <v>301</v>
      </c>
      <c r="B154" s="74">
        <v>1346</v>
      </c>
      <c r="C154" s="74">
        <v>263</v>
      </c>
      <c r="D154" s="74">
        <v>1609</v>
      </c>
      <c r="E154" s="74"/>
      <c r="F154" s="74"/>
      <c r="G154" s="74"/>
      <c r="H154" t="s">
        <v>272</v>
      </c>
      <c r="I154">
        <v>6</v>
      </c>
      <c r="J154">
        <v>8</v>
      </c>
      <c r="K154">
        <v>8</v>
      </c>
      <c r="L154">
        <v>10</v>
      </c>
      <c r="M154">
        <v>17</v>
      </c>
      <c r="N154">
        <v>2</v>
      </c>
      <c r="O154">
        <v>0</v>
      </c>
      <c r="P154">
        <v>39</v>
      </c>
      <c r="Q154">
        <v>90</v>
      </c>
      <c r="R154" t="s">
        <v>272</v>
      </c>
      <c r="S154">
        <v>0</v>
      </c>
      <c r="T154">
        <v>0</v>
      </c>
      <c r="U154">
        <v>0</v>
      </c>
      <c r="V154">
        <v>7</v>
      </c>
      <c r="W154">
        <v>16</v>
      </c>
      <c r="X154">
        <v>28</v>
      </c>
      <c r="Y154">
        <v>51</v>
      </c>
      <c r="Z154">
        <v>2</v>
      </c>
      <c r="AA154">
        <v>59</v>
      </c>
      <c r="AB154">
        <v>29</v>
      </c>
      <c r="AC154">
        <v>857</v>
      </c>
      <c r="AD154">
        <v>998</v>
      </c>
      <c r="AE154" t="s">
        <v>272</v>
      </c>
      <c r="AF154">
        <v>0</v>
      </c>
      <c r="AG154">
        <v>0</v>
      </c>
      <c r="AH154">
        <v>0</v>
      </c>
      <c r="AI154">
        <v>3</v>
      </c>
      <c r="AJ154">
        <v>16</v>
      </c>
      <c r="AK154">
        <v>20</v>
      </c>
      <c r="AL154">
        <v>39</v>
      </c>
      <c r="AM154">
        <v>2</v>
      </c>
      <c r="AN154">
        <v>17</v>
      </c>
      <c r="AO154">
        <v>1</v>
      </c>
      <c r="AP154">
        <v>7</v>
      </c>
      <c r="AQ154">
        <v>66</v>
      </c>
    </row>
    <row r="155" spans="1:43" ht="12.75">
      <c r="A155" t="s">
        <v>303</v>
      </c>
      <c r="B155" s="74">
        <v>730</v>
      </c>
      <c r="C155" s="74">
        <v>28</v>
      </c>
      <c r="D155" s="74">
        <v>758</v>
      </c>
      <c r="E155" s="74"/>
      <c r="F155" s="74"/>
      <c r="G155" s="74"/>
      <c r="H155" t="s">
        <v>384</v>
      </c>
      <c r="I155">
        <v>10</v>
      </c>
      <c r="J155">
        <v>2</v>
      </c>
      <c r="K155">
        <v>0</v>
      </c>
      <c r="L155">
        <v>0</v>
      </c>
      <c r="M155">
        <v>0</v>
      </c>
      <c r="N155">
        <v>0</v>
      </c>
      <c r="O155">
        <v>1</v>
      </c>
      <c r="P155">
        <v>2</v>
      </c>
      <c r="Q155">
        <v>15</v>
      </c>
      <c r="R155" t="s">
        <v>384</v>
      </c>
      <c r="S155">
        <v>0</v>
      </c>
      <c r="T155">
        <v>1</v>
      </c>
      <c r="U155">
        <v>1</v>
      </c>
      <c r="V155">
        <v>1</v>
      </c>
      <c r="W155">
        <v>2</v>
      </c>
      <c r="X155">
        <v>10</v>
      </c>
      <c r="Y155">
        <v>13</v>
      </c>
      <c r="Z155">
        <v>11</v>
      </c>
      <c r="AA155">
        <v>11</v>
      </c>
      <c r="AB155">
        <v>8</v>
      </c>
      <c r="AC155">
        <v>590</v>
      </c>
      <c r="AD155">
        <v>634</v>
      </c>
      <c r="AE155" t="s">
        <v>384</v>
      </c>
      <c r="AF155">
        <v>0</v>
      </c>
      <c r="AG155">
        <v>0</v>
      </c>
      <c r="AH155">
        <v>0</v>
      </c>
      <c r="AI155">
        <v>0</v>
      </c>
      <c r="AJ155">
        <v>0</v>
      </c>
      <c r="AK155">
        <v>2</v>
      </c>
      <c r="AL155">
        <v>2</v>
      </c>
      <c r="AM155">
        <v>0</v>
      </c>
      <c r="AN155">
        <v>0</v>
      </c>
      <c r="AO155">
        <v>0</v>
      </c>
      <c r="AP155">
        <v>0</v>
      </c>
      <c r="AQ155">
        <v>2</v>
      </c>
    </row>
    <row r="156" spans="1:43" ht="12.75">
      <c r="A156" t="s">
        <v>68</v>
      </c>
      <c r="B156" s="74">
        <v>950</v>
      </c>
      <c r="C156" s="74">
        <v>52</v>
      </c>
      <c r="D156" s="74">
        <v>1002</v>
      </c>
      <c r="E156" s="74"/>
      <c r="F156" s="74"/>
      <c r="G156" s="74"/>
      <c r="H156" t="s">
        <v>336</v>
      </c>
      <c r="I156">
        <v>25</v>
      </c>
      <c r="J156">
        <v>9</v>
      </c>
      <c r="K156">
        <v>2</v>
      </c>
      <c r="L156">
        <v>13</v>
      </c>
      <c r="M156">
        <v>12</v>
      </c>
      <c r="N156">
        <v>0</v>
      </c>
      <c r="O156">
        <v>1</v>
      </c>
      <c r="P156">
        <v>170</v>
      </c>
      <c r="Q156">
        <v>232</v>
      </c>
      <c r="R156" t="s">
        <v>336</v>
      </c>
      <c r="S156">
        <v>0</v>
      </c>
      <c r="T156">
        <v>1</v>
      </c>
      <c r="U156">
        <v>1</v>
      </c>
      <c r="V156">
        <v>2</v>
      </c>
      <c r="W156">
        <v>22</v>
      </c>
      <c r="X156">
        <v>38</v>
      </c>
      <c r="Y156">
        <v>62</v>
      </c>
      <c r="Z156">
        <v>12</v>
      </c>
      <c r="AA156">
        <v>63</v>
      </c>
      <c r="AB156">
        <v>42</v>
      </c>
      <c r="AC156">
        <v>1145</v>
      </c>
      <c r="AD156">
        <v>1325</v>
      </c>
      <c r="AE156" t="s">
        <v>336</v>
      </c>
      <c r="AF156">
        <v>0</v>
      </c>
      <c r="AG156">
        <v>0</v>
      </c>
      <c r="AH156">
        <v>0</v>
      </c>
      <c r="AI156">
        <v>16</v>
      </c>
      <c r="AJ156">
        <v>18</v>
      </c>
      <c r="AK156">
        <v>136</v>
      </c>
      <c r="AL156">
        <v>170</v>
      </c>
      <c r="AM156">
        <v>2</v>
      </c>
      <c r="AN156">
        <v>14</v>
      </c>
      <c r="AO156">
        <v>1</v>
      </c>
      <c r="AP156">
        <v>6</v>
      </c>
      <c r="AQ156">
        <v>193</v>
      </c>
    </row>
    <row r="157" spans="1:30" ht="12.75">
      <c r="A157" t="s">
        <v>306</v>
      </c>
      <c r="B157" s="74">
        <v>178</v>
      </c>
      <c r="C157" s="74">
        <v>8</v>
      </c>
      <c r="D157" s="74">
        <v>186</v>
      </c>
      <c r="E157" s="74"/>
      <c r="F157" s="74"/>
      <c r="G157" s="74"/>
      <c r="H157" t="s">
        <v>414</v>
      </c>
      <c r="I157">
        <v>0</v>
      </c>
      <c r="J157">
        <v>8</v>
      </c>
      <c r="K157">
        <v>1</v>
      </c>
      <c r="L157">
        <v>0</v>
      </c>
      <c r="M157">
        <v>3</v>
      </c>
      <c r="N157">
        <v>0</v>
      </c>
      <c r="O157">
        <v>0</v>
      </c>
      <c r="P157">
        <v>0</v>
      </c>
      <c r="Q157">
        <v>12</v>
      </c>
      <c r="R157" t="s">
        <v>414</v>
      </c>
      <c r="S157">
        <v>0</v>
      </c>
      <c r="T157">
        <v>0</v>
      </c>
      <c r="U157">
        <v>0</v>
      </c>
      <c r="V157">
        <v>1</v>
      </c>
      <c r="W157">
        <v>3</v>
      </c>
      <c r="X157">
        <v>8</v>
      </c>
      <c r="Y157">
        <v>12</v>
      </c>
      <c r="Z157">
        <v>0</v>
      </c>
      <c r="AA157">
        <v>5</v>
      </c>
      <c r="AB157">
        <v>6</v>
      </c>
      <c r="AC157">
        <v>21</v>
      </c>
      <c r="AD157">
        <v>44</v>
      </c>
    </row>
    <row r="158" spans="1:43" ht="12.75">
      <c r="A158" t="s">
        <v>308</v>
      </c>
      <c r="B158" s="74">
        <v>643</v>
      </c>
      <c r="C158" s="74">
        <v>24</v>
      </c>
      <c r="D158" s="74">
        <v>667</v>
      </c>
      <c r="E158" s="74"/>
      <c r="F158" s="74"/>
      <c r="G158" s="74"/>
      <c r="H158" t="s">
        <v>219</v>
      </c>
      <c r="I158">
        <v>0</v>
      </c>
      <c r="J158">
        <v>17</v>
      </c>
      <c r="K158">
        <v>2</v>
      </c>
      <c r="L158">
        <v>0</v>
      </c>
      <c r="M158">
        <v>2</v>
      </c>
      <c r="N158">
        <v>12</v>
      </c>
      <c r="O158">
        <v>0</v>
      </c>
      <c r="P158">
        <v>1</v>
      </c>
      <c r="Q158">
        <v>34</v>
      </c>
      <c r="R158" t="s">
        <v>219</v>
      </c>
      <c r="S158">
        <v>9</v>
      </c>
      <c r="T158">
        <v>0</v>
      </c>
      <c r="U158">
        <v>9</v>
      </c>
      <c r="V158">
        <v>2</v>
      </c>
      <c r="W158">
        <v>8</v>
      </c>
      <c r="X158">
        <v>23</v>
      </c>
      <c r="Y158">
        <v>33</v>
      </c>
      <c r="Z158">
        <v>0</v>
      </c>
      <c r="AA158">
        <v>6</v>
      </c>
      <c r="AB158">
        <v>3</v>
      </c>
      <c r="AC158">
        <v>27</v>
      </c>
      <c r="AD158">
        <v>78</v>
      </c>
      <c r="AE158" t="s">
        <v>219</v>
      </c>
      <c r="AF158">
        <v>1</v>
      </c>
      <c r="AG158">
        <v>0</v>
      </c>
      <c r="AH158">
        <v>1</v>
      </c>
      <c r="AI158">
        <v>0</v>
      </c>
      <c r="AJ158">
        <v>0</v>
      </c>
      <c r="AK158">
        <v>1</v>
      </c>
      <c r="AL158">
        <v>1</v>
      </c>
      <c r="AM158">
        <v>0</v>
      </c>
      <c r="AN158">
        <v>0</v>
      </c>
      <c r="AO158">
        <v>0</v>
      </c>
      <c r="AP158">
        <v>0</v>
      </c>
      <c r="AQ158">
        <v>2</v>
      </c>
    </row>
    <row r="159" spans="1:43" ht="12.75">
      <c r="A159" t="s">
        <v>310</v>
      </c>
      <c r="B159" s="74">
        <v>812</v>
      </c>
      <c r="C159" s="74">
        <v>17</v>
      </c>
      <c r="D159" s="74">
        <v>829</v>
      </c>
      <c r="E159" s="74"/>
      <c r="F159" s="74"/>
      <c r="G159" s="74"/>
      <c r="H159" t="s">
        <v>220</v>
      </c>
      <c r="I159">
        <v>2</v>
      </c>
      <c r="J159">
        <v>13</v>
      </c>
      <c r="K159">
        <v>2</v>
      </c>
      <c r="L159">
        <v>0</v>
      </c>
      <c r="M159">
        <v>5</v>
      </c>
      <c r="N159">
        <v>2</v>
      </c>
      <c r="O159">
        <v>0</v>
      </c>
      <c r="P159">
        <v>4</v>
      </c>
      <c r="Q159">
        <v>28</v>
      </c>
      <c r="R159" t="s">
        <v>220</v>
      </c>
      <c r="S159">
        <v>1</v>
      </c>
      <c r="T159">
        <v>0</v>
      </c>
      <c r="U159">
        <v>1</v>
      </c>
      <c r="V159">
        <v>5</v>
      </c>
      <c r="W159">
        <v>10</v>
      </c>
      <c r="X159">
        <v>9</v>
      </c>
      <c r="Y159">
        <v>24</v>
      </c>
      <c r="Z159">
        <v>2</v>
      </c>
      <c r="AA159">
        <v>11</v>
      </c>
      <c r="AB159">
        <v>19</v>
      </c>
      <c r="AC159">
        <v>79</v>
      </c>
      <c r="AD159">
        <v>136</v>
      </c>
      <c r="AE159" t="s">
        <v>220</v>
      </c>
      <c r="AF159">
        <v>0</v>
      </c>
      <c r="AG159">
        <v>0</v>
      </c>
      <c r="AH159">
        <v>0</v>
      </c>
      <c r="AI159">
        <v>2</v>
      </c>
      <c r="AJ159">
        <v>0</v>
      </c>
      <c r="AK159">
        <v>2</v>
      </c>
      <c r="AL159">
        <v>4</v>
      </c>
      <c r="AM159">
        <v>0</v>
      </c>
      <c r="AN159">
        <v>0</v>
      </c>
      <c r="AO159">
        <v>0</v>
      </c>
      <c r="AP159">
        <v>0</v>
      </c>
      <c r="AQ159">
        <v>4</v>
      </c>
    </row>
    <row r="160" spans="1:43" ht="12.75">
      <c r="A160" t="s">
        <v>312</v>
      </c>
      <c r="B160" s="74">
        <v>1288</v>
      </c>
      <c r="C160" s="74">
        <v>29</v>
      </c>
      <c r="D160" s="74">
        <v>1317</v>
      </c>
      <c r="E160" s="74"/>
      <c r="F160" s="74"/>
      <c r="G160" s="74"/>
      <c r="H160" t="s">
        <v>418</v>
      </c>
      <c r="I160">
        <v>9</v>
      </c>
      <c r="J160">
        <v>6</v>
      </c>
      <c r="K160">
        <v>0</v>
      </c>
      <c r="L160">
        <v>0</v>
      </c>
      <c r="M160">
        <v>7</v>
      </c>
      <c r="N160">
        <v>1</v>
      </c>
      <c r="O160">
        <v>8</v>
      </c>
      <c r="P160">
        <v>2</v>
      </c>
      <c r="Q160">
        <v>33</v>
      </c>
      <c r="R160" t="s">
        <v>418</v>
      </c>
      <c r="S160">
        <v>0</v>
      </c>
      <c r="T160">
        <v>0</v>
      </c>
      <c r="U160">
        <v>0</v>
      </c>
      <c r="V160">
        <v>1</v>
      </c>
      <c r="W160">
        <v>6</v>
      </c>
      <c r="X160">
        <v>24</v>
      </c>
      <c r="Y160">
        <v>31</v>
      </c>
      <c r="Z160">
        <v>8</v>
      </c>
      <c r="AA160">
        <v>36</v>
      </c>
      <c r="AB160">
        <v>17</v>
      </c>
      <c r="AC160">
        <v>504</v>
      </c>
      <c r="AD160">
        <v>596</v>
      </c>
      <c r="AE160" t="s">
        <v>418</v>
      </c>
      <c r="AF160">
        <v>0</v>
      </c>
      <c r="AG160">
        <v>0</v>
      </c>
      <c r="AH160">
        <v>0</v>
      </c>
      <c r="AI160">
        <v>0</v>
      </c>
      <c r="AJ160">
        <v>0</v>
      </c>
      <c r="AK160">
        <v>2</v>
      </c>
      <c r="AL160">
        <v>2</v>
      </c>
      <c r="AM160">
        <v>0</v>
      </c>
      <c r="AN160">
        <v>0</v>
      </c>
      <c r="AO160">
        <v>0</v>
      </c>
      <c r="AP160">
        <v>5</v>
      </c>
      <c r="AQ160">
        <v>7</v>
      </c>
    </row>
    <row r="161" spans="1:43" ht="12.75">
      <c r="A161" t="s">
        <v>314</v>
      </c>
      <c r="B161" s="74">
        <v>1082</v>
      </c>
      <c r="C161" s="74">
        <v>34</v>
      </c>
      <c r="D161" s="74">
        <v>1116</v>
      </c>
      <c r="E161" s="74"/>
      <c r="F161" s="74"/>
      <c r="G161" s="74"/>
      <c r="H161" t="s">
        <v>563</v>
      </c>
      <c r="I161">
        <v>12</v>
      </c>
      <c r="J161">
        <v>14</v>
      </c>
      <c r="K161">
        <v>4</v>
      </c>
      <c r="L161">
        <v>0</v>
      </c>
      <c r="M161">
        <v>18</v>
      </c>
      <c r="N161">
        <v>0</v>
      </c>
      <c r="O161">
        <v>1</v>
      </c>
      <c r="P161">
        <v>6</v>
      </c>
      <c r="Q161">
        <v>55</v>
      </c>
      <c r="R161" t="s">
        <v>563</v>
      </c>
      <c r="S161">
        <v>0</v>
      </c>
      <c r="T161">
        <v>0</v>
      </c>
      <c r="U161">
        <v>0</v>
      </c>
      <c r="V161">
        <v>5</v>
      </c>
      <c r="W161">
        <v>12</v>
      </c>
      <c r="X161">
        <v>32</v>
      </c>
      <c r="Y161">
        <v>49</v>
      </c>
      <c r="Z161">
        <v>3</v>
      </c>
      <c r="AA161">
        <v>38</v>
      </c>
      <c r="AB161">
        <v>19</v>
      </c>
      <c r="AC161">
        <v>466</v>
      </c>
      <c r="AD161">
        <v>575</v>
      </c>
      <c r="AE161" t="s">
        <v>563</v>
      </c>
      <c r="AF161">
        <v>0</v>
      </c>
      <c r="AG161">
        <v>0</v>
      </c>
      <c r="AH161">
        <v>0</v>
      </c>
      <c r="AI161">
        <v>0</v>
      </c>
      <c r="AJ161">
        <v>1</v>
      </c>
      <c r="AK161">
        <v>5</v>
      </c>
      <c r="AL161">
        <v>6</v>
      </c>
      <c r="AM161">
        <v>0</v>
      </c>
      <c r="AN161">
        <v>5</v>
      </c>
      <c r="AO161">
        <v>0</v>
      </c>
      <c r="AP161">
        <v>1</v>
      </c>
      <c r="AQ161">
        <v>12</v>
      </c>
    </row>
    <row r="162" spans="1:43" ht="12.75">
      <c r="A162" t="s">
        <v>316</v>
      </c>
      <c r="B162" s="74">
        <v>1509</v>
      </c>
      <c r="C162" s="74">
        <v>384</v>
      </c>
      <c r="D162" s="74">
        <v>1893</v>
      </c>
      <c r="E162" s="74"/>
      <c r="F162" s="74"/>
      <c r="G162" s="74"/>
      <c r="H162" t="s">
        <v>318</v>
      </c>
      <c r="I162">
        <v>17</v>
      </c>
      <c r="J162">
        <v>30</v>
      </c>
      <c r="K162">
        <v>9</v>
      </c>
      <c r="L162">
        <v>0</v>
      </c>
      <c r="M162">
        <v>14</v>
      </c>
      <c r="N162">
        <v>0</v>
      </c>
      <c r="O162">
        <v>0</v>
      </c>
      <c r="P162">
        <v>2</v>
      </c>
      <c r="Q162">
        <v>72</v>
      </c>
      <c r="R162" t="s">
        <v>318</v>
      </c>
      <c r="S162">
        <v>0</v>
      </c>
      <c r="T162">
        <v>0</v>
      </c>
      <c r="U162">
        <v>0</v>
      </c>
      <c r="V162">
        <v>6</v>
      </c>
      <c r="W162">
        <v>18</v>
      </c>
      <c r="X162">
        <v>46</v>
      </c>
      <c r="Y162">
        <v>70</v>
      </c>
      <c r="Z162">
        <v>1</v>
      </c>
      <c r="AA162">
        <v>63</v>
      </c>
      <c r="AB162">
        <v>19</v>
      </c>
      <c r="AC162">
        <v>733</v>
      </c>
      <c r="AD162">
        <v>886</v>
      </c>
      <c r="AE162" t="s">
        <v>318</v>
      </c>
      <c r="AF162">
        <v>0</v>
      </c>
      <c r="AG162">
        <v>0</v>
      </c>
      <c r="AH162">
        <v>0</v>
      </c>
      <c r="AI162">
        <v>0</v>
      </c>
      <c r="AJ162">
        <v>0</v>
      </c>
      <c r="AK162">
        <v>2</v>
      </c>
      <c r="AL162">
        <v>2</v>
      </c>
      <c r="AM162">
        <v>0</v>
      </c>
      <c r="AN162">
        <v>2</v>
      </c>
      <c r="AO162">
        <v>2</v>
      </c>
      <c r="AP162">
        <v>9</v>
      </c>
      <c r="AQ162">
        <v>15</v>
      </c>
    </row>
    <row r="163" spans="1:43" ht="12.75">
      <c r="A163" t="s">
        <v>318</v>
      </c>
      <c r="B163" s="74">
        <v>886</v>
      </c>
      <c r="C163" s="74">
        <v>15</v>
      </c>
      <c r="D163" s="74">
        <v>901</v>
      </c>
      <c r="E163" s="74"/>
      <c r="F163" s="74"/>
      <c r="G163" s="74"/>
      <c r="H163" t="s">
        <v>416</v>
      </c>
      <c r="I163">
        <v>3</v>
      </c>
      <c r="J163">
        <v>2</v>
      </c>
      <c r="K163">
        <v>2</v>
      </c>
      <c r="L163">
        <v>0</v>
      </c>
      <c r="M163">
        <v>6</v>
      </c>
      <c r="N163">
        <v>5</v>
      </c>
      <c r="O163">
        <v>0</v>
      </c>
      <c r="P163">
        <v>3</v>
      </c>
      <c r="Q163">
        <v>21</v>
      </c>
      <c r="R163" t="s">
        <v>416</v>
      </c>
      <c r="S163">
        <v>1</v>
      </c>
      <c r="T163">
        <v>0</v>
      </c>
      <c r="U163">
        <v>1</v>
      </c>
      <c r="V163">
        <v>4</v>
      </c>
      <c r="W163">
        <v>6</v>
      </c>
      <c r="X163">
        <v>8</v>
      </c>
      <c r="Y163">
        <v>18</v>
      </c>
      <c r="Z163">
        <v>5</v>
      </c>
      <c r="AA163">
        <v>18</v>
      </c>
      <c r="AB163">
        <v>64</v>
      </c>
      <c r="AC163">
        <v>110</v>
      </c>
      <c r="AD163">
        <v>216</v>
      </c>
      <c r="AE163" t="s">
        <v>416</v>
      </c>
      <c r="AF163">
        <v>0</v>
      </c>
      <c r="AG163">
        <v>0</v>
      </c>
      <c r="AH163">
        <v>0</v>
      </c>
      <c r="AI163">
        <v>0</v>
      </c>
      <c r="AJ163">
        <v>0</v>
      </c>
      <c r="AK163">
        <v>3</v>
      </c>
      <c r="AL163">
        <v>3</v>
      </c>
      <c r="AM163">
        <v>0</v>
      </c>
      <c r="AN163">
        <v>1</v>
      </c>
      <c r="AO163">
        <v>0</v>
      </c>
      <c r="AP163">
        <v>0</v>
      </c>
      <c r="AQ163">
        <v>4</v>
      </c>
    </row>
    <row r="164" spans="1:43" ht="12.75">
      <c r="A164" t="s">
        <v>320</v>
      </c>
      <c r="B164" s="74">
        <v>796</v>
      </c>
      <c r="C164" s="74">
        <v>13</v>
      </c>
      <c r="D164" s="74">
        <v>809</v>
      </c>
      <c r="E164" s="74"/>
      <c r="F164" s="74"/>
      <c r="G164" s="74"/>
      <c r="H164" t="s">
        <v>193</v>
      </c>
      <c r="I164">
        <v>0</v>
      </c>
      <c r="J164">
        <v>4</v>
      </c>
      <c r="K164">
        <v>0</v>
      </c>
      <c r="L164">
        <v>0</v>
      </c>
      <c r="M164">
        <v>0</v>
      </c>
      <c r="N164">
        <v>0</v>
      </c>
      <c r="O164">
        <v>0</v>
      </c>
      <c r="P164">
        <v>0</v>
      </c>
      <c r="Q164">
        <v>4</v>
      </c>
      <c r="R164" t="s">
        <v>193</v>
      </c>
      <c r="S164">
        <v>0</v>
      </c>
      <c r="T164">
        <v>0</v>
      </c>
      <c r="U164">
        <v>0</v>
      </c>
      <c r="V164">
        <v>1</v>
      </c>
      <c r="W164">
        <v>0</v>
      </c>
      <c r="X164">
        <v>3</v>
      </c>
      <c r="Y164">
        <v>4</v>
      </c>
      <c r="Z164">
        <v>0</v>
      </c>
      <c r="AA164">
        <v>9</v>
      </c>
      <c r="AB164">
        <v>0</v>
      </c>
      <c r="AC164">
        <v>18</v>
      </c>
      <c r="AD164">
        <v>31</v>
      </c>
      <c r="AE164" t="s">
        <v>193</v>
      </c>
      <c r="AF164">
        <v>0</v>
      </c>
      <c r="AG164">
        <v>0</v>
      </c>
      <c r="AH164">
        <v>0</v>
      </c>
      <c r="AI164">
        <v>0</v>
      </c>
      <c r="AJ164">
        <v>0</v>
      </c>
      <c r="AK164">
        <v>0</v>
      </c>
      <c r="AL164">
        <v>0</v>
      </c>
      <c r="AM164">
        <v>0</v>
      </c>
      <c r="AN164">
        <v>0</v>
      </c>
      <c r="AO164">
        <v>0</v>
      </c>
      <c r="AP164">
        <v>1</v>
      </c>
      <c r="AQ164">
        <v>1</v>
      </c>
    </row>
    <row r="165" spans="1:43" ht="12.75">
      <c r="A165" t="s">
        <v>322</v>
      </c>
      <c r="B165" s="74">
        <v>918</v>
      </c>
      <c r="C165" s="74">
        <v>43</v>
      </c>
      <c r="D165" s="74">
        <v>961</v>
      </c>
      <c r="E165" s="74"/>
      <c r="F165" s="74"/>
      <c r="G165" s="74"/>
      <c r="H165" t="s">
        <v>538</v>
      </c>
      <c r="I165">
        <v>17</v>
      </c>
      <c r="J165">
        <v>20</v>
      </c>
      <c r="K165">
        <v>7</v>
      </c>
      <c r="L165">
        <v>52</v>
      </c>
      <c r="M165">
        <v>17</v>
      </c>
      <c r="N165">
        <v>0</v>
      </c>
      <c r="O165">
        <v>2</v>
      </c>
      <c r="P165">
        <v>195</v>
      </c>
      <c r="Q165">
        <v>310</v>
      </c>
      <c r="R165" t="s">
        <v>538</v>
      </c>
      <c r="S165">
        <v>0</v>
      </c>
      <c r="T165">
        <v>0</v>
      </c>
      <c r="U165">
        <v>0</v>
      </c>
      <c r="V165">
        <v>25</v>
      </c>
      <c r="W165">
        <v>37</v>
      </c>
      <c r="X165">
        <v>53</v>
      </c>
      <c r="Y165">
        <v>115</v>
      </c>
      <c r="Z165">
        <v>4</v>
      </c>
      <c r="AA165">
        <v>78</v>
      </c>
      <c r="AB165">
        <v>57</v>
      </c>
      <c r="AC165">
        <v>1171</v>
      </c>
      <c r="AD165">
        <v>1425</v>
      </c>
      <c r="AE165" t="s">
        <v>538</v>
      </c>
      <c r="AF165">
        <v>0</v>
      </c>
      <c r="AG165">
        <v>0</v>
      </c>
      <c r="AH165">
        <v>0</v>
      </c>
      <c r="AI165">
        <v>20</v>
      </c>
      <c r="AJ165">
        <v>71</v>
      </c>
      <c r="AK165">
        <v>104</v>
      </c>
      <c r="AL165">
        <v>195</v>
      </c>
      <c r="AM165">
        <v>2</v>
      </c>
      <c r="AN165">
        <v>47</v>
      </c>
      <c r="AO165">
        <v>41</v>
      </c>
      <c r="AP165">
        <v>24</v>
      </c>
      <c r="AQ165">
        <v>309</v>
      </c>
    </row>
    <row r="166" spans="1:43" ht="12.75">
      <c r="A166" t="s">
        <v>324</v>
      </c>
      <c r="B166" s="74">
        <v>385</v>
      </c>
      <c r="C166" s="74">
        <v>2</v>
      </c>
      <c r="D166" s="74">
        <v>387</v>
      </c>
      <c r="E166" s="74"/>
      <c r="F166" s="74"/>
      <c r="G166" s="74"/>
      <c r="H166" t="s">
        <v>301</v>
      </c>
      <c r="I166">
        <v>58</v>
      </c>
      <c r="J166">
        <v>33</v>
      </c>
      <c r="K166">
        <v>9</v>
      </c>
      <c r="L166">
        <v>10</v>
      </c>
      <c r="M166">
        <v>31</v>
      </c>
      <c r="N166">
        <v>2</v>
      </c>
      <c r="O166">
        <v>10</v>
      </c>
      <c r="P166">
        <v>142</v>
      </c>
      <c r="Q166">
        <v>295</v>
      </c>
      <c r="R166" t="s">
        <v>301</v>
      </c>
      <c r="S166">
        <v>1</v>
      </c>
      <c r="T166">
        <v>0</v>
      </c>
      <c r="U166">
        <v>1</v>
      </c>
      <c r="V166">
        <v>14</v>
      </c>
      <c r="W166">
        <v>26</v>
      </c>
      <c r="X166">
        <v>113</v>
      </c>
      <c r="Y166">
        <v>153</v>
      </c>
      <c r="Z166">
        <v>6</v>
      </c>
      <c r="AA166">
        <v>105</v>
      </c>
      <c r="AB166">
        <v>168</v>
      </c>
      <c r="AC166">
        <v>913</v>
      </c>
      <c r="AD166">
        <v>1346</v>
      </c>
      <c r="AE166" t="s">
        <v>301</v>
      </c>
      <c r="AF166">
        <v>0</v>
      </c>
      <c r="AG166">
        <v>0</v>
      </c>
      <c r="AH166">
        <v>0</v>
      </c>
      <c r="AI166">
        <v>14</v>
      </c>
      <c r="AJ166">
        <v>15</v>
      </c>
      <c r="AK166">
        <v>113</v>
      </c>
      <c r="AL166">
        <v>142</v>
      </c>
      <c r="AM166">
        <v>0</v>
      </c>
      <c r="AN166">
        <v>32</v>
      </c>
      <c r="AO166">
        <v>21</v>
      </c>
      <c r="AP166">
        <v>68</v>
      </c>
      <c r="AQ166">
        <v>263</v>
      </c>
    </row>
    <row r="167" spans="1:43" ht="12.75">
      <c r="A167" t="s">
        <v>326</v>
      </c>
      <c r="B167" s="74">
        <v>1508</v>
      </c>
      <c r="C167" s="74">
        <v>58</v>
      </c>
      <c r="D167" s="74">
        <v>1566</v>
      </c>
      <c r="E167" s="74"/>
      <c r="F167" s="74"/>
      <c r="G167" s="74"/>
      <c r="H167" t="s">
        <v>592</v>
      </c>
      <c r="I167">
        <v>11</v>
      </c>
      <c r="J167">
        <v>27</v>
      </c>
      <c r="K167">
        <v>2</v>
      </c>
      <c r="L167">
        <v>0</v>
      </c>
      <c r="M167">
        <v>0</v>
      </c>
      <c r="N167">
        <v>0</v>
      </c>
      <c r="O167">
        <v>0</v>
      </c>
      <c r="P167">
        <v>10</v>
      </c>
      <c r="Q167">
        <v>50</v>
      </c>
      <c r="R167" t="s">
        <v>592</v>
      </c>
      <c r="S167">
        <v>0</v>
      </c>
      <c r="T167">
        <v>3</v>
      </c>
      <c r="U167">
        <v>3</v>
      </c>
      <c r="V167">
        <v>4</v>
      </c>
      <c r="W167">
        <v>9</v>
      </c>
      <c r="X167">
        <v>27</v>
      </c>
      <c r="Y167">
        <v>40</v>
      </c>
      <c r="Z167">
        <v>0</v>
      </c>
      <c r="AA167">
        <v>54</v>
      </c>
      <c r="AB167">
        <v>10</v>
      </c>
      <c r="AC167">
        <v>834</v>
      </c>
      <c r="AD167">
        <v>941</v>
      </c>
      <c r="AE167" t="s">
        <v>592</v>
      </c>
      <c r="AF167">
        <v>0</v>
      </c>
      <c r="AG167">
        <v>0</v>
      </c>
      <c r="AH167">
        <v>0</v>
      </c>
      <c r="AI167">
        <v>0</v>
      </c>
      <c r="AJ167">
        <v>5</v>
      </c>
      <c r="AK167">
        <v>5</v>
      </c>
      <c r="AL167">
        <v>10</v>
      </c>
      <c r="AM167">
        <v>1</v>
      </c>
      <c r="AN167">
        <v>5</v>
      </c>
      <c r="AO167">
        <v>7</v>
      </c>
      <c r="AP167">
        <v>14</v>
      </c>
      <c r="AQ167">
        <v>37</v>
      </c>
    </row>
    <row r="168" spans="1:43" ht="12.75">
      <c r="A168" t="s">
        <v>328</v>
      </c>
      <c r="B168" s="74">
        <v>929</v>
      </c>
      <c r="C168" s="74">
        <v>31</v>
      </c>
      <c r="D168" s="74">
        <v>960</v>
      </c>
      <c r="E168" s="74"/>
      <c r="F168" s="74"/>
      <c r="G168" s="74"/>
      <c r="H168" t="s">
        <v>585</v>
      </c>
      <c r="I168">
        <v>46</v>
      </c>
      <c r="J168">
        <v>94</v>
      </c>
      <c r="K168">
        <v>6</v>
      </c>
      <c r="L168">
        <v>78</v>
      </c>
      <c r="M168">
        <v>8</v>
      </c>
      <c r="N168">
        <v>0</v>
      </c>
      <c r="O168">
        <v>2</v>
      </c>
      <c r="P168">
        <v>274</v>
      </c>
      <c r="Q168">
        <v>508</v>
      </c>
      <c r="R168" t="s">
        <v>585</v>
      </c>
      <c r="S168">
        <v>1</v>
      </c>
      <c r="T168">
        <v>0</v>
      </c>
      <c r="U168">
        <v>1</v>
      </c>
      <c r="V168">
        <v>31</v>
      </c>
      <c r="W168">
        <v>70</v>
      </c>
      <c r="X168">
        <v>133</v>
      </c>
      <c r="Y168">
        <v>234</v>
      </c>
      <c r="Z168">
        <v>7</v>
      </c>
      <c r="AA168">
        <v>140</v>
      </c>
      <c r="AB168">
        <v>150</v>
      </c>
      <c r="AC168">
        <v>2118</v>
      </c>
      <c r="AD168">
        <v>2650</v>
      </c>
      <c r="AE168" t="s">
        <v>585</v>
      </c>
      <c r="AF168">
        <v>1</v>
      </c>
      <c r="AG168">
        <v>0</v>
      </c>
      <c r="AH168">
        <v>1</v>
      </c>
      <c r="AI168">
        <v>9</v>
      </c>
      <c r="AJ168">
        <v>15</v>
      </c>
      <c r="AK168">
        <v>250</v>
      </c>
      <c r="AL168">
        <v>274</v>
      </c>
      <c r="AM168">
        <v>4</v>
      </c>
      <c r="AN168">
        <v>38</v>
      </c>
      <c r="AO168">
        <v>18</v>
      </c>
      <c r="AP168">
        <v>38</v>
      </c>
      <c r="AQ168">
        <v>373</v>
      </c>
    </row>
    <row r="169" spans="1:43" ht="12.75">
      <c r="A169" t="s">
        <v>330</v>
      </c>
      <c r="B169" s="74">
        <v>1729</v>
      </c>
      <c r="C169" s="74">
        <v>146</v>
      </c>
      <c r="D169" s="74">
        <v>1875</v>
      </c>
      <c r="E169" s="74"/>
      <c r="F169" s="74"/>
      <c r="G169" s="74"/>
      <c r="H169" t="s">
        <v>581</v>
      </c>
      <c r="I169">
        <v>50</v>
      </c>
      <c r="J169">
        <v>70</v>
      </c>
      <c r="K169">
        <v>8</v>
      </c>
      <c r="L169">
        <v>48</v>
      </c>
      <c r="M169">
        <v>49</v>
      </c>
      <c r="N169">
        <v>3</v>
      </c>
      <c r="O169">
        <v>16</v>
      </c>
      <c r="P169">
        <v>212</v>
      </c>
      <c r="Q169">
        <v>456</v>
      </c>
      <c r="R169" t="s">
        <v>581</v>
      </c>
      <c r="S169">
        <v>2</v>
      </c>
      <c r="T169">
        <v>0</v>
      </c>
      <c r="U169">
        <v>2</v>
      </c>
      <c r="V169">
        <v>41</v>
      </c>
      <c r="W169">
        <v>59</v>
      </c>
      <c r="X169">
        <v>144</v>
      </c>
      <c r="Y169">
        <v>244</v>
      </c>
      <c r="Z169">
        <v>7</v>
      </c>
      <c r="AA169">
        <v>121</v>
      </c>
      <c r="AB169">
        <v>61</v>
      </c>
      <c r="AC169">
        <v>570</v>
      </c>
      <c r="AD169">
        <v>1005</v>
      </c>
      <c r="AE169" t="s">
        <v>581</v>
      </c>
      <c r="AF169">
        <v>0</v>
      </c>
      <c r="AG169">
        <v>0</v>
      </c>
      <c r="AH169">
        <v>0</v>
      </c>
      <c r="AI169">
        <v>46</v>
      </c>
      <c r="AJ169">
        <v>35</v>
      </c>
      <c r="AK169">
        <v>131</v>
      </c>
      <c r="AL169">
        <v>212</v>
      </c>
      <c r="AM169">
        <v>3</v>
      </c>
      <c r="AN169">
        <v>24</v>
      </c>
      <c r="AO169">
        <v>13</v>
      </c>
      <c r="AP169">
        <v>65</v>
      </c>
      <c r="AQ169">
        <v>317</v>
      </c>
    </row>
    <row r="170" spans="1:43" ht="12.75">
      <c r="A170" t="s">
        <v>332</v>
      </c>
      <c r="B170" s="74">
        <v>491</v>
      </c>
      <c r="C170" s="74">
        <v>325</v>
      </c>
      <c r="D170" s="74">
        <v>816</v>
      </c>
      <c r="E170" s="74"/>
      <c r="F170" s="74"/>
      <c r="G170" s="74"/>
      <c r="H170" t="s">
        <v>221</v>
      </c>
      <c r="I170">
        <v>0</v>
      </c>
      <c r="J170">
        <v>11</v>
      </c>
      <c r="K170">
        <v>1</v>
      </c>
      <c r="L170">
        <v>0</v>
      </c>
      <c r="M170">
        <v>3</v>
      </c>
      <c r="N170">
        <v>5</v>
      </c>
      <c r="O170">
        <v>0</v>
      </c>
      <c r="P170">
        <v>7</v>
      </c>
      <c r="Q170">
        <v>27</v>
      </c>
      <c r="R170" t="s">
        <v>221</v>
      </c>
      <c r="S170">
        <v>0</v>
      </c>
      <c r="T170">
        <v>0</v>
      </c>
      <c r="U170">
        <v>0</v>
      </c>
      <c r="V170">
        <v>1</v>
      </c>
      <c r="W170">
        <v>5</v>
      </c>
      <c r="X170">
        <v>14</v>
      </c>
      <c r="Y170">
        <v>20</v>
      </c>
      <c r="Z170">
        <v>2</v>
      </c>
      <c r="AA170">
        <v>8</v>
      </c>
      <c r="AB170">
        <v>4</v>
      </c>
      <c r="AC170">
        <v>14</v>
      </c>
      <c r="AD170">
        <v>48</v>
      </c>
      <c r="AE170" t="s">
        <v>221</v>
      </c>
      <c r="AF170">
        <v>0</v>
      </c>
      <c r="AG170">
        <v>0</v>
      </c>
      <c r="AH170">
        <v>0</v>
      </c>
      <c r="AI170">
        <v>1</v>
      </c>
      <c r="AJ170">
        <v>1</v>
      </c>
      <c r="AK170">
        <v>5</v>
      </c>
      <c r="AL170">
        <v>7</v>
      </c>
      <c r="AM170">
        <v>0</v>
      </c>
      <c r="AN170">
        <v>0</v>
      </c>
      <c r="AO170">
        <v>0</v>
      </c>
      <c r="AP170">
        <v>2</v>
      </c>
      <c r="AQ170">
        <v>9</v>
      </c>
    </row>
    <row r="171" spans="1:43" ht="12.75">
      <c r="A171" t="s">
        <v>334</v>
      </c>
      <c r="B171" s="74">
        <v>834</v>
      </c>
      <c r="C171" s="74">
        <v>362</v>
      </c>
      <c r="D171" s="74">
        <v>1196</v>
      </c>
      <c r="E171" s="74"/>
      <c r="F171" s="74"/>
      <c r="G171" s="74"/>
      <c r="H171" t="s">
        <v>492</v>
      </c>
      <c r="I171">
        <v>12</v>
      </c>
      <c r="J171">
        <v>12</v>
      </c>
      <c r="K171">
        <v>0</v>
      </c>
      <c r="L171">
        <v>0</v>
      </c>
      <c r="M171">
        <v>3</v>
      </c>
      <c r="N171">
        <v>1</v>
      </c>
      <c r="O171">
        <v>14</v>
      </c>
      <c r="P171">
        <v>4</v>
      </c>
      <c r="Q171">
        <v>46</v>
      </c>
      <c r="R171" t="s">
        <v>492</v>
      </c>
      <c r="S171">
        <v>0</v>
      </c>
      <c r="T171">
        <v>1</v>
      </c>
      <c r="U171">
        <v>1</v>
      </c>
      <c r="V171">
        <v>3</v>
      </c>
      <c r="W171">
        <v>8</v>
      </c>
      <c r="X171">
        <v>31</v>
      </c>
      <c r="Y171">
        <v>42</v>
      </c>
      <c r="Z171">
        <v>4</v>
      </c>
      <c r="AA171">
        <v>49</v>
      </c>
      <c r="AB171">
        <v>20</v>
      </c>
      <c r="AC171">
        <v>508</v>
      </c>
      <c r="AD171">
        <v>624</v>
      </c>
      <c r="AE171" t="s">
        <v>492</v>
      </c>
      <c r="AF171">
        <v>0</v>
      </c>
      <c r="AG171">
        <v>1</v>
      </c>
      <c r="AH171">
        <v>1</v>
      </c>
      <c r="AI171">
        <v>0</v>
      </c>
      <c r="AJ171">
        <v>1</v>
      </c>
      <c r="AK171">
        <v>3</v>
      </c>
      <c r="AL171">
        <v>4</v>
      </c>
      <c r="AM171">
        <v>0</v>
      </c>
      <c r="AN171">
        <v>0</v>
      </c>
      <c r="AO171">
        <v>0</v>
      </c>
      <c r="AP171">
        <v>9</v>
      </c>
      <c r="AQ171">
        <v>14</v>
      </c>
    </row>
    <row r="172" spans="1:43" ht="12.75">
      <c r="A172" t="s">
        <v>336</v>
      </c>
      <c r="B172" s="74">
        <v>1325</v>
      </c>
      <c r="C172" s="74">
        <v>193</v>
      </c>
      <c r="D172" s="74">
        <v>1518</v>
      </c>
      <c r="E172" s="74"/>
      <c r="F172" s="74"/>
      <c r="G172" s="74"/>
      <c r="H172" t="s">
        <v>469</v>
      </c>
      <c r="I172">
        <v>15</v>
      </c>
      <c r="J172">
        <v>15</v>
      </c>
      <c r="K172">
        <v>1</v>
      </c>
      <c r="L172">
        <v>0</v>
      </c>
      <c r="M172">
        <v>20</v>
      </c>
      <c r="N172">
        <v>67</v>
      </c>
      <c r="O172">
        <v>15</v>
      </c>
      <c r="P172">
        <v>15</v>
      </c>
      <c r="Q172">
        <v>148</v>
      </c>
      <c r="R172" t="s">
        <v>469</v>
      </c>
      <c r="S172">
        <v>3</v>
      </c>
      <c r="T172">
        <v>0</v>
      </c>
      <c r="U172">
        <v>3</v>
      </c>
      <c r="V172">
        <v>22</v>
      </c>
      <c r="W172">
        <v>19</v>
      </c>
      <c r="X172">
        <v>92</v>
      </c>
      <c r="Y172">
        <v>133</v>
      </c>
      <c r="Z172">
        <v>8</v>
      </c>
      <c r="AA172">
        <v>57</v>
      </c>
      <c r="AB172">
        <v>34</v>
      </c>
      <c r="AC172">
        <v>545</v>
      </c>
      <c r="AD172">
        <v>780</v>
      </c>
      <c r="AE172" t="s">
        <v>469</v>
      </c>
      <c r="AF172">
        <v>0</v>
      </c>
      <c r="AG172">
        <v>0</v>
      </c>
      <c r="AH172">
        <v>0</v>
      </c>
      <c r="AI172">
        <v>2</v>
      </c>
      <c r="AJ172">
        <v>6</v>
      </c>
      <c r="AK172">
        <v>7</v>
      </c>
      <c r="AL172">
        <v>15</v>
      </c>
      <c r="AM172">
        <v>3</v>
      </c>
      <c r="AN172">
        <v>4</v>
      </c>
      <c r="AO172">
        <v>0</v>
      </c>
      <c r="AP172">
        <v>16</v>
      </c>
      <c r="AQ172">
        <v>38</v>
      </c>
    </row>
    <row r="173" spans="1:43" ht="12.75">
      <c r="A173" t="s">
        <v>338</v>
      </c>
      <c r="B173" s="74">
        <v>663</v>
      </c>
      <c r="C173" s="74">
        <v>0</v>
      </c>
      <c r="D173" s="74">
        <v>663</v>
      </c>
      <c r="E173" s="74"/>
      <c r="F173" s="74"/>
      <c r="G173" s="74"/>
      <c r="H173" t="s">
        <v>110</v>
      </c>
      <c r="I173">
        <v>2</v>
      </c>
      <c r="J173">
        <v>12</v>
      </c>
      <c r="K173">
        <v>8</v>
      </c>
      <c r="L173">
        <v>13</v>
      </c>
      <c r="M173">
        <v>9</v>
      </c>
      <c r="N173">
        <v>0</v>
      </c>
      <c r="O173">
        <v>1</v>
      </c>
      <c r="P173">
        <v>52</v>
      </c>
      <c r="Q173">
        <v>97</v>
      </c>
      <c r="R173" t="s">
        <v>110</v>
      </c>
      <c r="S173">
        <v>1</v>
      </c>
      <c r="T173">
        <v>0</v>
      </c>
      <c r="U173">
        <v>1</v>
      </c>
      <c r="V173">
        <v>14</v>
      </c>
      <c r="W173">
        <v>12</v>
      </c>
      <c r="X173">
        <v>19</v>
      </c>
      <c r="Y173">
        <v>45</v>
      </c>
      <c r="Z173">
        <v>1</v>
      </c>
      <c r="AA173">
        <v>25</v>
      </c>
      <c r="AB173">
        <v>9</v>
      </c>
      <c r="AC173">
        <v>309</v>
      </c>
      <c r="AD173">
        <v>390</v>
      </c>
      <c r="AE173" t="s">
        <v>110</v>
      </c>
      <c r="AF173">
        <v>0</v>
      </c>
      <c r="AG173">
        <v>0</v>
      </c>
      <c r="AH173">
        <v>0</v>
      </c>
      <c r="AI173">
        <v>21</v>
      </c>
      <c r="AJ173">
        <v>16</v>
      </c>
      <c r="AK173">
        <v>15</v>
      </c>
      <c r="AL173">
        <v>52</v>
      </c>
      <c r="AM173">
        <v>0</v>
      </c>
      <c r="AN173">
        <v>2</v>
      </c>
      <c r="AO173">
        <v>3</v>
      </c>
      <c r="AP173">
        <v>1</v>
      </c>
      <c r="AQ173">
        <v>58</v>
      </c>
    </row>
    <row r="174" spans="1:30" ht="12.75">
      <c r="A174" t="s">
        <v>340</v>
      </c>
      <c r="B174" s="74">
        <v>414</v>
      </c>
      <c r="C174" s="74">
        <v>31</v>
      </c>
      <c r="D174" s="74">
        <v>445</v>
      </c>
      <c r="E174" s="74"/>
      <c r="F174" s="74"/>
      <c r="G174" s="74"/>
      <c r="H174" t="s">
        <v>511</v>
      </c>
      <c r="I174">
        <v>0</v>
      </c>
      <c r="J174">
        <v>7</v>
      </c>
      <c r="K174">
        <v>1</v>
      </c>
      <c r="L174">
        <v>0</v>
      </c>
      <c r="M174">
        <v>4</v>
      </c>
      <c r="N174">
        <v>0</v>
      </c>
      <c r="O174">
        <v>0</v>
      </c>
      <c r="P174">
        <v>0</v>
      </c>
      <c r="Q174">
        <v>12</v>
      </c>
      <c r="R174" t="s">
        <v>511</v>
      </c>
      <c r="S174">
        <v>0</v>
      </c>
      <c r="T174">
        <v>0</v>
      </c>
      <c r="U174">
        <v>0</v>
      </c>
      <c r="V174">
        <v>2</v>
      </c>
      <c r="W174">
        <v>1</v>
      </c>
      <c r="X174">
        <v>9</v>
      </c>
      <c r="Y174">
        <v>12</v>
      </c>
      <c r="Z174">
        <v>0</v>
      </c>
      <c r="AA174">
        <v>15</v>
      </c>
      <c r="AB174">
        <v>5</v>
      </c>
      <c r="AC174">
        <v>141</v>
      </c>
      <c r="AD174">
        <v>173</v>
      </c>
    </row>
    <row r="175" spans="1:43" ht="12.75">
      <c r="A175" t="s">
        <v>342</v>
      </c>
      <c r="B175" s="74">
        <v>424</v>
      </c>
      <c r="C175" s="74">
        <v>3</v>
      </c>
      <c r="D175" s="74">
        <v>427</v>
      </c>
      <c r="E175" s="74"/>
      <c r="F175" s="74"/>
      <c r="G175" s="74"/>
      <c r="H175" t="s">
        <v>182</v>
      </c>
      <c r="I175">
        <v>3</v>
      </c>
      <c r="J175">
        <v>8</v>
      </c>
      <c r="K175">
        <v>2</v>
      </c>
      <c r="L175">
        <v>0</v>
      </c>
      <c r="M175">
        <v>5</v>
      </c>
      <c r="N175">
        <v>14</v>
      </c>
      <c r="O175">
        <v>2</v>
      </c>
      <c r="P175">
        <v>14</v>
      </c>
      <c r="Q175">
        <v>48</v>
      </c>
      <c r="R175" t="s">
        <v>182</v>
      </c>
      <c r="S175">
        <v>16</v>
      </c>
      <c r="T175">
        <v>0</v>
      </c>
      <c r="U175">
        <v>16</v>
      </c>
      <c r="V175">
        <v>4</v>
      </c>
      <c r="W175">
        <v>11</v>
      </c>
      <c r="X175">
        <v>19</v>
      </c>
      <c r="Y175">
        <v>34</v>
      </c>
      <c r="Z175">
        <v>0</v>
      </c>
      <c r="AA175">
        <v>15</v>
      </c>
      <c r="AB175">
        <v>14</v>
      </c>
      <c r="AC175">
        <v>51</v>
      </c>
      <c r="AD175">
        <v>130</v>
      </c>
      <c r="AE175" t="s">
        <v>182</v>
      </c>
      <c r="AF175">
        <v>0</v>
      </c>
      <c r="AG175">
        <v>0</v>
      </c>
      <c r="AH175">
        <v>0</v>
      </c>
      <c r="AI175">
        <v>8</v>
      </c>
      <c r="AJ175">
        <v>5</v>
      </c>
      <c r="AK175">
        <v>1</v>
      </c>
      <c r="AL175">
        <v>14</v>
      </c>
      <c r="AM175">
        <v>0</v>
      </c>
      <c r="AN175">
        <v>0</v>
      </c>
      <c r="AO175">
        <v>0</v>
      </c>
      <c r="AP175">
        <v>0</v>
      </c>
      <c r="AQ175">
        <v>14</v>
      </c>
    </row>
    <row r="176" spans="1:43" ht="12.75">
      <c r="A176" t="s">
        <v>344</v>
      </c>
      <c r="B176" s="74">
        <v>700</v>
      </c>
      <c r="C176" s="74">
        <v>5</v>
      </c>
      <c r="D176" s="74">
        <v>705</v>
      </c>
      <c r="E176" s="74"/>
      <c r="F176" s="74"/>
      <c r="G176" s="74"/>
      <c r="H176" t="s">
        <v>553</v>
      </c>
      <c r="I176">
        <v>15</v>
      </c>
      <c r="J176">
        <v>13</v>
      </c>
      <c r="K176">
        <v>2</v>
      </c>
      <c r="L176">
        <v>0</v>
      </c>
      <c r="M176">
        <v>10</v>
      </c>
      <c r="N176">
        <v>0</v>
      </c>
      <c r="O176">
        <v>22</v>
      </c>
      <c r="P176">
        <v>1</v>
      </c>
      <c r="Q176">
        <v>63</v>
      </c>
      <c r="R176" t="s">
        <v>553</v>
      </c>
      <c r="S176">
        <v>0</v>
      </c>
      <c r="T176">
        <v>0</v>
      </c>
      <c r="U176">
        <v>0</v>
      </c>
      <c r="V176">
        <v>4</v>
      </c>
      <c r="W176">
        <v>9</v>
      </c>
      <c r="X176">
        <v>49</v>
      </c>
      <c r="Y176">
        <v>62</v>
      </c>
      <c r="Z176">
        <v>3</v>
      </c>
      <c r="AA176">
        <v>47</v>
      </c>
      <c r="AB176">
        <v>37</v>
      </c>
      <c r="AC176">
        <v>451</v>
      </c>
      <c r="AD176">
        <v>600</v>
      </c>
      <c r="AE176" t="s">
        <v>553</v>
      </c>
      <c r="AF176">
        <v>0</v>
      </c>
      <c r="AG176">
        <v>0</v>
      </c>
      <c r="AH176">
        <v>0</v>
      </c>
      <c r="AI176">
        <v>0</v>
      </c>
      <c r="AJ176">
        <v>0</v>
      </c>
      <c r="AK176">
        <v>1</v>
      </c>
      <c r="AL176">
        <v>1</v>
      </c>
      <c r="AM176">
        <v>0</v>
      </c>
      <c r="AN176">
        <v>0</v>
      </c>
      <c r="AO176">
        <v>0</v>
      </c>
      <c r="AP176">
        <v>11</v>
      </c>
      <c r="AQ176">
        <v>12</v>
      </c>
    </row>
    <row r="177" spans="1:43" ht="12.75">
      <c r="A177" t="s">
        <v>346</v>
      </c>
      <c r="B177" s="74">
        <v>694</v>
      </c>
      <c r="C177" s="74">
        <v>5</v>
      </c>
      <c r="D177" s="74">
        <v>699</v>
      </c>
      <c r="E177" s="74"/>
      <c r="F177" s="74"/>
      <c r="G177" s="74"/>
      <c r="H177" t="s">
        <v>529</v>
      </c>
      <c r="I177">
        <v>43</v>
      </c>
      <c r="J177">
        <v>47</v>
      </c>
      <c r="K177">
        <v>6</v>
      </c>
      <c r="L177">
        <v>0</v>
      </c>
      <c r="M177">
        <v>18</v>
      </c>
      <c r="N177">
        <v>1</v>
      </c>
      <c r="O177">
        <v>29</v>
      </c>
      <c r="P177">
        <v>7</v>
      </c>
      <c r="Q177">
        <v>151</v>
      </c>
      <c r="R177" t="s">
        <v>529</v>
      </c>
      <c r="S177">
        <v>2</v>
      </c>
      <c r="T177">
        <v>1</v>
      </c>
      <c r="U177">
        <v>3</v>
      </c>
      <c r="V177">
        <v>11</v>
      </c>
      <c r="W177">
        <v>39</v>
      </c>
      <c r="X177">
        <v>94</v>
      </c>
      <c r="Y177">
        <v>144</v>
      </c>
      <c r="Z177">
        <v>13</v>
      </c>
      <c r="AA177">
        <v>80</v>
      </c>
      <c r="AB177">
        <v>48</v>
      </c>
      <c r="AC177">
        <v>870</v>
      </c>
      <c r="AD177">
        <v>1158</v>
      </c>
      <c r="AE177" t="s">
        <v>529</v>
      </c>
      <c r="AF177">
        <v>0</v>
      </c>
      <c r="AG177">
        <v>0</v>
      </c>
      <c r="AH177">
        <v>0</v>
      </c>
      <c r="AI177">
        <v>0</v>
      </c>
      <c r="AJ177">
        <v>2</v>
      </c>
      <c r="AK177">
        <v>5</v>
      </c>
      <c r="AL177">
        <v>7</v>
      </c>
      <c r="AM177">
        <v>0</v>
      </c>
      <c r="AN177">
        <v>4</v>
      </c>
      <c r="AO177">
        <v>1</v>
      </c>
      <c r="AP177">
        <v>29</v>
      </c>
      <c r="AQ177">
        <v>41</v>
      </c>
    </row>
    <row r="178" spans="1:43" ht="12.75">
      <c r="A178" t="s">
        <v>348</v>
      </c>
      <c r="B178" s="74">
        <v>877</v>
      </c>
      <c r="C178" s="74">
        <v>10</v>
      </c>
      <c r="D178" s="74">
        <v>887</v>
      </c>
      <c r="E178" s="74"/>
      <c r="F178" s="74"/>
      <c r="G178" s="74"/>
      <c r="H178" t="s">
        <v>352</v>
      </c>
      <c r="I178">
        <v>13</v>
      </c>
      <c r="J178">
        <v>9</v>
      </c>
      <c r="K178">
        <v>0</v>
      </c>
      <c r="L178">
        <v>8</v>
      </c>
      <c r="M178">
        <v>0</v>
      </c>
      <c r="N178">
        <v>0</v>
      </c>
      <c r="O178">
        <v>4</v>
      </c>
      <c r="P178">
        <v>3</v>
      </c>
      <c r="Q178">
        <v>37</v>
      </c>
      <c r="R178" t="s">
        <v>352</v>
      </c>
      <c r="S178">
        <v>0</v>
      </c>
      <c r="T178">
        <v>0</v>
      </c>
      <c r="U178">
        <v>0</v>
      </c>
      <c r="V178">
        <v>1</v>
      </c>
      <c r="W178">
        <v>8</v>
      </c>
      <c r="X178">
        <v>25</v>
      </c>
      <c r="Y178">
        <v>34</v>
      </c>
      <c r="Z178">
        <v>10</v>
      </c>
      <c r="AA178">
        <v>26</v>
      </c>
      <c r="AB178">
        <v>8</v>
      </c>
      <c r="AC178">
        <v>819</v>
      </c>
      <c r="AD178">
        <v>897</v>
      </c>
      <c r="AE178" t="s">
        <v>352</v>
      </c>
      <c r="AF178">
        <v>0</v>
      </c>
      <c r="AG178">
        <v>0</v>
      </c>
      <c r="AH178">
        <v>0</v>
      </c>
      <c r="AI178">
        <v>0</v>
      </c>
      <c r="AJ178">
        <v>0</v>
      </c>
      <c r="AK178">
        <v>3</v>
      </c>
      <c r="AL178">
        <v>3</v>
      </c>
      <c r="AM178">
        <v>1</v>
      </c>
      <c r="AN178">
        <v>2</v>
      </c>
      <c r="AO178">
        <v>0</v>
      </c>
      <c r="AP178">
        <v>4</v>
      </c>
      <c r="AQ178">
        <v>10</v>
      </c>
    </row>
    <row r="179" spans="1:43" ht="12.75">
      <c r="A179" t="s">
        <v>350</v>
      </c>
      <c r="B179" s="74">
        <v>57</v>
      </c>
      <c r="C179" s="74">
        <v>2</v>
      </c>
      <c r="D179" s="74">
        <v>59</v>
      </c>
      <c r="E179" s="74"/>
      <c r="F179" s="74"/>
      <c r="G179" s="74"/>
      <c r="H179" t="s">
        <v>183</v>
      </c>
      <c r="I179">
        <v>1</v>
      </c>
      <c r="J179">
        <v>20</v>
      </c>
      <c r="K179">
        <v>1</v>
      </c>
      <c r="L179">
        <v>0</v>
      </c>
      <c r="M179">
        <v>10</v>
      </c>
      <c r="N179">
        <v>0</v>
      </c>
      <c r="O179">
        <v>2</v>
      </c>
      <c r="P179">
        <v>26</v>
      </c>
      <c r="Q179">
        <v>60</v>
      </c>
      <c r="R179" t="s">
        <v>183</v>
      </c>
      <c r="S179">
        <v>29</v>
      </c>
      <c r="T179">
        <v>0</v>
      </c>
      <c r="U179">
        <v>29</v>
      </c>
      <c r="V179">
        <v>5</v>
      </c>
      <c r="W179">
        <v>5</v>
      </c>
      <c r="X179">
        <v>24</v>
      </c>
      <c r="Y179">
        <v>34</v>
      </c>
      <c r="Z179">
        <v>3</v>
      </c>
      <c r="AA179">
        <v>10</v>
      </c>
      <c r="AB179">
        <v>10</v>
      </c>
      <c r="AC179">
        <v>86</v>
      </c>
      <c r="AD179">
        <v>172</v>
      </c>
      <c r="AE179" t="s">
        <v>183</v>
      </c>
      <c r="AF179">
        <v>7</v>
      </c>
      <c r="AG179">
        <v>2</v>
      </c>
      <c r="AH179">
        <v>9</v>
      </c>
      <c r="AI179">
        <v>11</v>
      </c>
      <c r="AJ179">
        <v>8</v>
      </c>
      <c r="AK179">
        <v>7</v>
      </c>
      <c r="AL179">
        <v>26</v>
      </c>
      <c r="AM179">
        <v>0</v>
      </c>
      <c r="AN179">
        <v>3</v>
      </c>
      <c r="AO179">
        <v>5</v>
      </c>
      <c r="AP179">
        <v>7</v>
      </c>
      <c r="AQ179">
        <v>50</v>
      </c>
    </row>
    <row r="180" spans="1:43" ht="12.75">
      <c r="A180" t="s">
        <v>352</v>
      </c>
      <c r="B180" s="74">
        <v>897</v>
      </c>
      <c r="C180" s="74">
        <v>10</v>
      </c>
      <c r="D180" s="74">
        <v>907</v>
      </c>
      <c r="E180" s="74"/>
      <c r="F180" s="74"/>
      <c r="G180" s="74"/>
      <c r="H180" t="s">
        <v>175</v>
      </c>
      <c r="I180">
        <v>1</v>
      </c>
      <c r="J180">
        <v>2</v>
      </c>
      <c r="K180">
        <v>3</v>
      </c>
      <c r="L180">
        <v>0</v>
      </c>
      <c r="M180">
        <v>11</v>
      </c>
      <c r="N180">
        <v>0</v>
      </c>
      <c r="O180">
        <v>0</v>
      </c>
      <c r="P180">
        <v>2</v>
      </c>
      <c r="Q180">
        <v>19</v>
      </c>
      <c r="R180" t="s">
        <v>175</v>
      </c>
      <c r="S180">
        <v>0</v>
      </c>
      <c r="T180">
        <v>0</v>
      </c>
      <c r="U180">
        <v>0</v>
      </c>
      <c r="V180">
        <v>3</v>
      </c>
      <c r="W180">
        <v>2</v>
      </c>
      <c r="X180">
        <v>12</v>
      </c>
      <c r="Y180">
        <v>17</v>
      </c>
      <c r="Z180">
        <v>0</v>
      </c>
      <c r="AA180">
        <v>14</v>
      </c>
      <c r="AB180">
        <v>6</v>
      </c>
      <c r="AC180">
        <v>255</v>
      </c>
      <c r="AD180">
        <v>292</v>
      </c>
      <c r="AE180" t="s">
        <v>175</v>
      </c>
      <c r="AF180">
        <v>0</v>
      </c>
      <c r="AG180">
        <v>0</v>
      </c>
      <c r="AH180">
        <v>0</v>
      </c>
      <c r="AI180">
        <v>0</v>
      </c>
      <c r="AJ180">
        <v>1</v>
      </c>
      <c r="AK180">
        <v>1</v>
      </c>
      <c r="AL180">
        <v>2</v>
      </c>
      <c r="AM180">
        <v>0</v>
      </c>
      <c r="AN180">
        <v>0</v>
      </c>
      <c r="AO180">
        <v>1</v>
      </c>
      <c r="AP180">
        <v>1</v>
      </c>
      <c r="AQ180">
        <v>4</v>
      </c>
    </row>
    <row r="181" spans="1:43" ht="12.75">
      <c r="A181" t="s">
        <v>354</v>
      </c>
      <c r="B181" s="74">
        <v>940</v>
      </c>
      <c r="C181" s="74">
        <v>29</v>
      </c>
      <c r="D181" s="74">
        <v>969</v>
      </c>
      <c r="E181" s="74"/>
      <c r="F181" s="74"/>
      <c r="G181" s="74"/>
      <c r="H181" t="s">
        <v>557</v>
      </c>
      <c r="I181">
        <v>2</v>
      </c>
      <c r="J181">
        <v>5</v>
      </c>
      <c r="K181">
        <v>6</v>
      </c>
      <c r="L181">
        <v>0</v>
      </c>
      <c r="M181">
        <v>10</v>
      </c>
      <c r="N181">
        <v>0</v>
      </c>
      <c r="O181">
        <v>0</v>
      </c>
      <c r="P181">
        <v>6</v>
      </c>
      <c r="Q181">
        <v>29</v>
      </c>
      <c r="R181" t="s">
        <v>557</v>
      </c>
      <c r="S181">
        <v>1</v>
      </c>
      <c r="T181">
        <v>0</v>
      </c>
      <c r="U181">
        <v>1</v>
      </c>
      <c r="V181">
        <v>4</v>
      </c>
      <c r="W181">
        <v>6</v>
      </c>
      <c r="X181">
        <v>13</v>
      </c>
      <c r="Y181">
        <v>23</v>
      </c>
      <c r="Z181">
        <v>1</v>
      </c>
      <c r="AA181">
        <v>18</v>
      </c>
      <c r="AB181">
        <v>5</v>
      </c>
      <c r="AC181">
        <v>258</v>
      </c>
      <c r="AD181">
        <v>306</v>
      </c>
      <c r="AE181" t="s">
        <v>557</v>
      </c>
      <c r="AF181">
        <v>0</v>
      </c>
      <c r="AG181">
        <v>0</v>
      </c>
      <c r="AH181">
        <v>0</v>
      </c>
      <c r="AI181">
        <v>0</v>
      </c>
      <c r="AJ181">
        <v>2</v>
      </c>
      <c r="AK181">
        <v>4</v>
      </c>
      <c r="AL181">
        <v>6</v>
      </c>
      <c r="AM181">
        <v>0</v>
      </c>
      <c r="AN181">
        <v>0</v>
      </c>
      <c r="AO181">
        <v>1</v>
      </c>
      <c r="AP181">
        <v>1</v>
      </c>
      <c r="AQ181">
        <v>8</v>
      </c>
    </row>
    <row r="182" spans="1:30" ht="12.75">
      <c r="A182" t="s">
        <v>356</v>
      </c>
      <c r="B182" s="74">
        <v>706</v>
      </c>
      <c r="C182" s="74">
        <v>18</v>
      </c>
      <c r="D182" s="74">
        <v>724</v>
      </c>
      <c r="E182" s="74"/>
      <c r="F182" s="74"/>
      <c r="G182" s="74"/>
      <c r="H182" t="s">
        <v>210</v>
      </c>
      <c r="I182">
        <v>0</v>
      </c>
      <c r="J182">
        <v>1</v>
      </c>
      <c r="K182">
        <v>0</v>
      </c>
      <c r="L182">
        <v>0</v>
      </c>
      <c r="M182">
        <v>1</v>
      </c>
      <c r="N182">
        <v>0</v>
      </c>
      <c r="O182">
        <v>0</v>
      </c>
      <c r="P182">
        <v>0</v>
      </c>
      <c r="Q182">
        <v>2</v>
      </c>
      <c r="R182" t="s">
        <v>210</v>
      </c>
      <c r="S182">
        <v>0</v>
      </c>
      <c r="T182">
        <v>0</v>
      </c>
      <c r="U182">
        <v>0</v>
      </c>
      <c r="V182">
        <v>0</v>
      </c>
      <c r="W182">
        <v>0</v>
      </c>
      <c r="X182">
        <v>2</v>
      </c>
      <c r="Y182">
        <v>2</v>
      </c>
      <c r="Z182">
        <v>0</v>
      </c>
      <c r="AA182">
        <v>4</v>
      </c>
      <c r="AB182">
        <v>2</v>
      </c>
      <c r="AC182">
        <v>411</v>
      </c>
      <c r="AD182">
        <v>419</v>
      </c>
    </row>
    <row r="183" spans="1:43" ht="12.75">
      <c r="A183" t="s">
        <v>69</v>
      </c>
      <c r="B183" s="74">
        <v>1839</v>
      </c>
      <c r="C183" s="74">
        <v>285</v>
      </c>
      <c r="D183" s="74">
        <v>2124</v>
      </c>
      <c r="E183" s="74"/>
      <c r="F183" s="74"/>
      <c r="G183" s="74"/>
      <c r="H183" t="s">
        <v>179</v>
      </c>
      <c r="I183">
        <v>2</v>
      </c>
      <c r="J183">
        <v>2</v>
      </c>
      <c r="K183">
        <v>4</v>
      </c>
      <c r="L183">
        <v>1</v>
      </c>
      <c r="M183">
        <v>11</v>
      </c>
      <c r="N183">
        <v>0</v>
      </c>
      <c r="O183">
        <v>0</v>
      </c>
      <c r="P183">
        <v>4</v>
      </c>
      <c r="Q183">
        <v>24</v>
      </c>
      <c r="R183" t="s">
        <v>179</v>
      </c>
      <c r="S183">
        <v>0</v>
      </c>
      <c r="T183">
        <v>0</v>
      </c>
      <c r="U183">
        <v>0</v>
      </c>
      <c r="V183">
        <v>4</v>
      </c>
      <c r="W183">
        <v>5</v>
      </c>
      <c r="X183">
        <v>11</v>
      </c>
      <c r="Y183">
        <v>20</v>
      </c>
      <c r="Z183">
        <v>5</v>
      </c>
      <c r="AA183">
        <v>15</v>
      </c>
      <c r="AB183">
        <v>11</v>
      </c>
      <c r="AC183">
        <v>256</v>
      </c>
      <c r="AD183">
        <v>307</v>
      </c>
      <c r="AE183" t="s">
        <v>179</v>
      </c>
      <c r="AF183">
        <v>0</v>
      </c>
      <c r="AG183">
        <v>0</v>
      </c>
      <c r="AH183">
        <v>0</v>
      </c>
      <c r="AI183">
        <v>0</v>
      </c>
      <c r="AJ183">
        <v>2</v>
      </c>
      <c r="AK183">
        <v>2</v>
      </c>
      <c r="AL183">
        <v>4</v>
      </c>
      <c r="AM183">
        <v>0</v>
      </c>
      <c r="AN183">
        <v>0</v>
      </c>
      <c r="AO183">
        <v>1</v>
      </c>
      <c r="AP183">
        <v>0</v>
      </c>
      <c r="AQ183">
        <v>5</v>
      </c>
    </row>
    <row r="184" spans="1:43" ht="12.75">
      <c r="A184" t="s">
        <v>70</v>
      </c>
      <c r="B184" s="74">
        <v>1075</v>
      </c>
      <c r="C184" s="74">
        <v>124</v>
      </c>
      <c r="D184" s="74">
        <v>1199</v>
      </c>
      <c r="E184" s="74"/>
      <c r="F184" s="74"/>
      <c r="G184" s="74"/>
      <c r="H184" t="s">
        <v>565</v>
      </c>
      <c r="I184">
        <v>3</v>
      </c>
      <c r="J184">
        <v>7</v>
      </c>
      <c r="K184">
        <v>1</v>
      </c>
      <c r="L184">
        <v>0</v>
      </c>
      <c r="M184">
        <v>4</v>
      </c>
      <c r="N184">
        <v>1</v>
      </c>
      <c r="O184">
        <v>0</v>
      </c>
      <c r="P184">
        <v>2</v>
      </c>
      <c r="Q184">
        <v>18</v>
      </c>
      <c r="R184" t="s">
        <v>565</v>
      </c>
      <c r="S184">
        <v>0</v>
      </c>
      <c r="T184">
        <v>0</v>
      </c>
      <c r="U184">
        <v>0</v>
      </c>
      <c r="V184">
        <v>2</v>
      </c>
      <c r="W184">
        <v>5</v>
      </c>
      <c r="X184">
        <v>9</v>
      </c>
      <c r="Y184">
        <v>16</v>
      </c>
      <c r="Z184">
        <v>3</v>
      </c>
      <c r="AA184">
        <v>16</v>
      </c>
      <c r="AB184">
        <v>10</v>
      </c>
      <c r="AC184">
        <v>41</v>
      </c>
      <c r="AD184">
        <v>86</v>
      </c>
      <c r="AE184" t="s">
        <v>565</v>
      </c>
      <c r="AF184">
        <v>0</v>
      </c>
      <c r="AG184">
        <v>0</v>
      </c>
      <c r="AH184">
        <v>0</v>
      </c>
      <c r="AI184">
        <v>1</v>
      </c>
      <c r="AJ184">
        <v>1</v>
      </c>
      <c r="AK184">
        <v>0</v>
      </c>
      <c r="AL184">
        <v>2</v>
      </c>
      <c r="AM184">
        <v>0</v>
      </c>
      <c r="AN184">
        <v>1</v>
      </c>
      <c r="AO184">
        <v>0</v>
      </c>
      <c r="AP184">
        <v>2</v>
      </c>
      <c r="AQ184">
        <v>5</v>
      </c>
    </row>
    <row r="185" spans="1:43" ht="12.75">
      <c r="A185" t="s">
        <v>361</v>
      </c>
      <c r="B185" s="74">
        <v>1136</v>
      </c>
      <c r="C185" s="74">
        <v>19</v>
      </c>
      <c r="D185" s="74">
        <v>1155</v>
      </c>
      <c r="E185" s="74"/>
      <c r="F185" s="74"/>
      <c r="G185" s="74"/>
      <c r="H185" t="s">
        <v>112</v>
      </c>
      <c r="R185" t="s">
        <v>112</v>
      </c>
      <c r="S185">
        <v>0</v>
      </c>
      <c r="T185">
        <v>0</v>
      </c>
      <c r="U185">
        <v>0</v>
      </c>
      <c r="V185">
        <v>0</v>
      </c>
      <c r="W185">
        <v>0</v>
      </c>
      <c r="X185">
        <v>0</v>
      </c>
      <c r="Y185">
        <v>0</v>
      </c>
      <c r="Z185">
        <v>0</v>
      </c>
      <c r="AA185">
        <v>2</v>
      </c>
      <c r="AB185">
        <v>0</v>
      </c>
      <c r="AC185">
        <v>17</v>
      </c>
      <c r="AD185">
        <v>19</v>
      </c>
      <c r="AE185" t="s">
        <v>112</v>
      </c>
      <c r="AF185">
        <v>0</v>
      </c>
      <c r="AG185">
        <v>0</v>
      </c>
      <c r="AH185">
        <v>0</v>
      </c>
      <c r="AI185">
        <v>0</v>
      </c>
      <c r="AJ185">
        <v>0</v>
      </c>
      <c r="AK185">
        <v>0</v>
      </c>
      <c r="AL185">
        <v>0</v>
      </c>
      <c r="AM185">
        <v>0</v>
      </c>
      <c r="AN185">
        <v>0</v>
      </c>
      <c r="AO185">
        <v>0</v>
      </c>
      <c r="AP185">
        <v>1</v>
      </c>
      <c r="AQ185">
        <v>1</v>
      </c>
    </row>
    <row r="186" spans="1:43" ht="12.75">
      <c r="A186" t="s">
        <v>363</v>
      </c>
      <c r="B186" s="74">
        <v>958</v>
      </c>
      <c r="C186" s="74">
        <v>23</v>
      </c>
      <c r="D186" s="74">
        <v>981</v>
      </c>
      <c r="E186" s="74"/>
      <c r="F186" s="74"/>
      <c r="G186" s="74"/>
      <c r="H186" t="s">
        <v>184</v>
      </c>
      <c r="I186">
        <v>3</v>
      </c>
      <c r="J186">
        <v>10</v>
      </c>
      <c r="K186">
        <v>1</v>
      </c>
      <c r="L186">
        <v>3</v>
      </c>
      <c r="M186">
        <v>7</v>
      </c>
      <c r="N186">
        <v>1</v>
      </c>
      <c r="O186">
        <v>1</v>
      </c>
      <c r="P186">
        <v>35</v>
      </c>
      <c r="Q186">
        <v>61</v>
      </c>
      <c r="R186" t="s">
        <v>184</v>
      </c>
      <c r="S186">
        <v>0</v>
      </c>
      <c r="T186">
        <v>0</v>
      </c>
      <c r="U186">
        <v>0</v>
      </c>
      <c r="V186">
        <v>7</v>
      </c>
      <c r="W186">
        <v>6</v>
      </c>
      <c r="X186">
        <v>13</v>
      </c>
      <c r="Y186">
        <v>26</v>
      </c>
      <c r="Z186">
        <v>1</v>
      </c>
      <c r="AA186">
        <v>16</v>
      </c>
      <c r="AB186">
        <v>32</v>
      </c>
      <c r="AC186">
        <v>117</v>
      </c>
      <c r="AD186">
        <v>192</v>
      </c>
      <c r="AE186" t="s">
        <v>184</v>
      </c>
      <c r="AF186">
        <v>0</v>
      </c>
      <c r="AG186">
        <v>0</v>
      </c>
      <c r="AH186">
        <v>0</v>
      </c>
      <c r="AI186">
        <v>0</v>
      </c>
      <c r="AJ186">
        <v>2</v>
      </c>
      <c r="AK186">
        <v>33</v>
      </c>
      <c r="AL186">
        <v>35</v>
      </c>
      <c r="AM186">
        <v>0</v>
      </c>
      <c r="AN186">
        <v>10</v>
      </c>
      <c r="AO186">
        <v>0</v>
      </c>
      <c r="AP186">
        <v>1</v>
      </c>
      <c r="AQ186">
        <v>46</v>
      </c>
    </row>
    <row r="187" spans="1:43" ht="12.75">
      <c r="A187" t="s">
        <v>365</v>
      </c>
      <c r="B187" s="74">
        <v>1373</v>
      </c>
      <c r="C187" s="74">
        <v>39</v>
      </c>
      <c r="D187" s="74">
        <v>1412</v>
      </c>
      <c r="E187" s="74"/>
      <c r="F187" s="74"/>
      <c r="G187" s="74"/>
      <c r="H187" t="s">
        <v>569</v>
      </c>
      <c r="I187">
        <v>9</v>
      </c>
      <c r="J187">
        <v>17</v>
      </c>
      <c r="K187">
        <v>2</v>
      </c>
      <c r="L187">
        <v>0</v>
      </c>
      <c r="M187">
        <v>9</v>
      </c>
      <c r="N187">
        <v>0</v>
      </c>
      <c r="O187">
        <v>1</v>
      </c>
      <c r="P187">
        <v>3</v>
      </c>
      <c r="Q187">
        <v>41</v>
      </c>
      <c r="R187" t="s">
        <v>569</v>
      </c>
      <c r="S187">
        <v>0</v>
      </c>
      <c r="T187">
        <v>1</v>
      </c>
      <c r="U187">
        <v>1</v>
      </c>
      <c r="V187">
        <v>3</v>
      </c>
      <c r="W187">
        <v>8</v>
      </c>
      <c r="X187">
        <v>27</v>
      </c>
      <c r="Y187">
        <v>38</v>
      </c>
      <c r="Z187">
        <v>3</v>
      </c>
      <c r="AA187">
        <v>35</v>
      </c>
      <c r="AB187">
        <v>13</v>
      </c>
      <c r="AC187">
        <v>458</v>
      </c>
      <c r="AD187">
        <v>548</v>
      </c>
      <c r="AE187" t="s">
        <v>569</v>
      </c>
      <c r="AF187">
        <v>0</v>
      </c>
      <c r="AG187">
        <v>0</v>
      </c>
      <c r="AH187">
        <v>0</v>
      </c>
      <c r="AI187">
        <v>0</v>
      </c>
      <c r="AJ187">
        <v>2</v>
      </c>
      <c r="AK187">
        <v>1</v>
      </c>
      <c r="AL187">
        <v>3</v>
      </c>
      <c r="AM187">
        <v>0</v>
      </c>
      <c r="AN187">
        <v>1</v>
      </c>
      <c r="AO187">
        <v>0</v>
      </c>
      <c r="AP187">
        <v>2</v>
      </c>
      <c r="AQ187">
        <v>6</v>
      </c>
    </row>
    <row r="188" spans="1:43" ht="12.75">
      <c r="A188" t="s">
        <v>367</v>
      </c>
      <c r="B188" s="74">
        <v>691</v>
      </c>
      <c r="C188" s="74">
        <v>3</v>
      </c>
      <c r="D188" s="74">
        <v>694</v>
      </c>
      <c r="E188" s="74"/>
      <c r="F188" s="74"/>
      <c r="G188" s="74"/>
      <c r="H188" t="s">
        <v>348</v>
      </c>
      <c r="I188">
        <v>11</v>
      </c>
      <c r="J188">
        <v>5</v>
      </c>
      <c r="K188">
        <v>6</v>
      </c>
      <c r="L188">
        <v>0</v>
      </c>
      <c r="M188">
        <v>18</v>
      </c>
      <c r="N188">
        <v>0</v>
      </c>
      <c r="O188">
        <v>0</v>
      </c>
      <c r="P188">
        <v>7</v>
      </c>
      <c r="Q188">
        <v>47</v>
      </c>
      <c r="R188" t="s">
        <v>348</v>
      </c>
      <c r="S188">
        <v>0</v>
      </c>
      <c r="T188">
        <v>1</v>
      </c>
      <c r="U188">
        <v>1</v>
      </c>
      <c r="V188">
        <v>4</v>
      </c>
      <c r="W188">
        <v>12</v>
      </c>
      <c r="X188">
        <v>24</v>
      </c>
      <c r="Y188">
        <v>40</v>
      </c>
      <c r="Z188">
        <v>13</v>
      </c>
      <c r="AA188">
        <v>38</v>
      </c>
      <c r="AB188">
        <v>32</v>
      </c>
      <c r="AC188">
        <v>753</v>
      </c>
      <c r="AD188">
        <v>877</v>
      </c>
      <c r="AE188" t="s">
        <v>348</v>
      </c>
      <c r="AF188">
        <v>0</v>
      </c>
      <c r="AG188">
        <v>0</v>
      </c>
      <c r="AH188">
        <v>0</v>
      </c>
      <c r="AI188">
        <v>0</v>
      </c>
      <c r="AJ188">
        <v>0</v>
      </c>
      <c r="AK188">
        <v>7</v>
      </c>
      <c r="AL188">
        <v>7</v>
      </c>
      <c r="AM188">
        <v>0</v>
      </c>
      <c r="AN188">
        <v>2</v>
      </c>
      <c r="AO188">
        <v>0</v>
      </c>
      <c r="AP188">
        <v>1</v>
      </c>
      <c r="AQ188">
        <v>10</v>
      </c>
    </row>
    <row r="189" spans="1:43" ht="12.75">
      <c r="A189" t="s">
        <v>71</v>
      </c>
      <c r="B189" s="74">
        <v>1862</v>
      </c>
      <c r="C189" s="74">
        <v>97</v>
      </c>
      <c r="D189" s="74">
        <v>1959</v>
      </c>
      <c r="E189" s="74"/>
      <c r="F189" s="74"/>
      <c r="G189" s="74"/>
      <c r="H189" t="s">
        <v>177</v>
      </c>
      <c r="I189">
        <v>10</v>
      </c>
      <c r="J189">
        <v>10</v>
      </c>
      <c r="K189">
        <v>1</v>
      </c>
      <c r="L189">
        <v>1</v>
      </c>
      <c r="M189">
        <v>20</v>
      </c>
      <c r="N189">
        <v>0</v>
      </c>
      <c r="O189">
        <v>19</v>
      </c>
      <c r="P189">
        <v>1</v>
      </c>
      <c r="Q189">
        <v>62</v>
      </c>
      <c r="R189" t="s">
        <v>177</v>
      </c>
      <c r="S189">
        <v>1</v>
      </c>
      <c r="T189">
        <v>0</v>
      </c>
      <c r="U189">
        <v>1</v>
      </c>
      <c r="V189">
        <v>4</v>
      </c>
      <c r="W189">
        <v>10</v>
      </c>
      <c r="X189">
        <v>47</v>
      </c>
      <c r="Y189">
        <v>61</v>
      </c>
      <c r="Z189">
        <v>0</v>
      </c>
      <c r="AA189">
        <v>51</v>
      </c>
      <c r="AB189">
        <v>38</v>
      </c>
      <c r="AC189">
        <v>443</v>
      </c>
      <c r="AD189">
        <v>594</v>
      </c>
      <c r="AE189" t="s">
        <v>177</v>
      </c>
      <c r="AF189">
        <v>0</v>
      </c>
      <c r="AG189">
        <v>0</v>
      </c>
      <c r="AH189">
        <v>0</v>
      </c>
      <c r="AI189">
        <v>0</v>
      </c>
      <c r="AJ189">
        <v>0</v>
      </c>
      <c r="AK189">
        <v>1</v>
      </c>
      <c r="AL189">
        <v>1</v>
      </c>
      <c r="AM189">
        <v>0</v>
      </c>
      <c r="AN189">
        <v>1</v>
      </c>
      <c r="AO189">
        <v>0</v>
      </c>
      <c r="AP189">
        <v>14</v>
      </c>
      <c r="AQ189">
        <v>16</v>
      </c>
    </row>
    <row r="190" spans="1:43" ht="12.75">
      <c r="A190" t="s">
        <v>370</v>
      </c>
      <c r="B190" s="74">
        <v>991</v>
      </c>
      <c r="C190" s="74">
        <v>24</v>
      </c>
      <c r="D190" s="74">
        <v>1015</v>
      </c>
      <c r="E190" s="74"/>
      <c r="F190" s="74"/>
      <c r="G190" s="74"/>
      <c r="H190" t="s">
        <v>488</v>
      </c>
      <c r="I190">
        <v>3</v>
      </c>
      <c r="J190">
        <v>13</v>
      </c>
      <c r="K190">
        <v>3</v>
      </c>
      <c r="L190">
        <v>6</v>
      </c>
      <c r="M190">
        <v>10</v>
      </c>
      <c r="N190">
        <v>2</v>
      </c>
      <c r="O190">
        <v>2</v>
      </c>
      <c r="P190">
        <v>45</v>
      </c>
      <c r="Q190">
        <v>84</v>
      </c>
      <c r="R190" t="s">
        <v>488</v>
      </c>
      <c r="S190">
        <v>4</v>
      </c>
      <c r="T190">
        <v>0</v>
      </c>
      <c r="U190">
        <v>4</v>
      </c>
      <c r="V190">
        <v>10</v>
      </c>
      <c r="W190">
        <v>7</v>
      </c>
      <c r="X190">
        <v>22</v>
      </c>
      <c r="Y190">
        <v>39</v>
      </c>
      <c r="Z190">
        <v>7</v>
      </c>
      <c r="AA190">
        <v>24</v>
      </c>
      <c r="AB190">
        <v>19</v>
      </c>
      <c r="AC190">
        <v>210</v>
      </c>
      <c r="AD190">
        <v>303</v>
      </c>
      <c r="AE190" t="s">
        <v>488</v>
      </c>
      <c r="AF190">
        <v>0</v>
      </c>
      <c r="AG190">
        <v>0</v>
      </c>
      <c r="AH190">
        <v>0</v>
      </c>
      <c r="AI190">
        <v>7</v>
      </c>
      <c r="AJ190">
        <v>4</v>
      </c>
      <c r="AK190">
        <v>34</v>
      </c>
      <c r="AL190">
        <v>45</v>
      </c>
      <c r="AM190">
        <v>1</v>
      </c>
      <c r="AN190">
        <v>3</v>
      </c>
      <c r="AO190">
        <v>0</v>
      </c>
      <c r="AP190">
        <v>1</v>
      </c>
      <c r="AQ190">
        <v>50</v>
      </c>
    </row>
    <row r="191" spans="1:43" ht="12.75">
      <c r="A191" t="s">
        <v>372</v>
      </c>
      <c r="B191" s="74">
        <v>1176</v>
      </c>
      <c r="C191" s="74">
        <v>57</v>
      </c>
      <c r="D191" s="74">
        <v>1233</v>
      </c>
      <c r="E191" s="74"/>
      <c r="F191" s="74"/>
      <c r="G191" s="74"/>
      <c r="H191" t="s">
        <v>386</v>
      </c>
      <c r="I191">
        <v>12</v>
      </c>
      <c r="J191">
        <v>10</v>
      </c>
      <c r="K191">
        <v>3</v>
      </c>
      <c r="L191">
        <v>2</v>
      </c>
      <c r="M191">
        <v>8</v>
      </c>
      <c r="N191">
        <v>0</v>
      </c>
      <c r="O191">
        <v>4</v>
      </c>
      <c r="P191">
        <v>47</v>
      </c>
      <c r="Q191">
        <v>86</v>
      </c>
      <c r="R191" t="s">
        <v>386</v>
      </c>
      <c r="S191">
        <v>0</v>
      </c>
      <c r="T191">
        <v>0</v>
      </c>
      <c r="U191">
        <v>0</v>
      </c>
      <c r="V191">
        <v>5</v>
      </c>
      <c r="W191">
        <v>12</v>
      </c>
      <c r="X191">
        <v>22</v>
      </c>
      <c r="Y191">
        <v>39</v>
      </c>
      <c r="Z191">
        <v>5</v>
      </c>
      <c r="AA191">
        <v>56</v>
      </c>
      <c r="AB191">
        <v>40</v>
      </c>
      <c r="AC191">
        <v>773</v>
      </c>
      <c r="AD191">
        <v>913</v>
      </c>
      <c r="AE191" t="s">
        <v>386</v>
      </c>
      <c r="AF191">
        <v>0</v>
      </c>
      <c r="AG191">
        <v>0</v>
      </c>
      <c r="AH191">
        <v>0</v>
      </c>
      <c r="AI191">
        <v>1</v>
      </c>
      <c r="AJ191">
        <v>4</v>
      </c>
      <c r="AK191">
        <v>42</v>
      </c>
      <c r="AL191">
        <v>47</v>
      </c>
      <c r="AM191">
        <v>1</v>
      </c>
      <c r="AN191">
        <v>4</v>
      </c>
      <c r="AO191">
        <v>0</v>
      </c>
      <c r="AP191">
        <v>3</v>
      </c>
      <c r="AQ191">
        <v>55</v>
      </c>
    </row>
    <row r="192" spans="1:43" ht="12.75">
      <c r="A192" t="s">
        <v>374</v>
      </c>
      <c r="B192" s="74">
        <v>1100</v>
      </c>
      <c r="C192" s="74">
        <v>92</v>
      </c>
      <c r="D192" s="74">
        <v>1192</v>
      </c>
      <c r="E192" s="74"/>
      <c r="F192" s="74"/>
      <c r="G192" s="74"/>
      <c r="H192" t="s">
        <v>467</v>
      </c>
      <c r="I192">
        <v>3</v>
      </c>
      <c r="J192">
        <v>10</v>
      </c>
      <c r="K192">
        <v>4</v>
      </c>
      <c r="L192">
        <v>0</v>
      </c>
      <c r="M192">
        <v>13</v>
      </c>
      <c r="N192">
        <v>0</v>
      </c>
      <c r="O192">
        <v>1</v>
      </c>
      <c r="P192">
        <v>54</v>
      </c>
      <c r="Q192">
        <v>85</v>
      </c>
      <c r="R192" t="s">
        <v>467</v>
      </c>
      <c r="S192">
        <v>0</v>
      </c>
      <c r="T192">
        <v>0</v>
      </c>
      <c r="U192">
        <v>0</v>
      </c>
      <c r="V192">
        <v>1</v>
      </c>
      <c r="W192">
        <v>7</v>
      </c>
      <c r="X192">
        <v>23</v>
      </c>
      <c r="Y192">
        <v>31</v>
      </c>
      <c r="Z192">
        <v>5</v>
      </c>
      <c r="AA192">
        <v>49</v>
      </c>
      <c r="AB192">
        <v>12</v>
      </c>
      <c r="AC192">
        <v>335</v>
      </c>
      <c r="AD192">
        <v>432</v>
      </c>
      <c r="AE192" t="s">
        <v>467</v>
      </c>
      <c r="AF192">
        <v>0</v>
      </c>
      <c r="AG192">
        <v>0</v>
      </c>
      <c r="AH192">
        <v>0</v>
      </c>
      <c r="AI192">
        <v>11</v>
      </c>
      <c r="AJ192">
        <v>13</v>
      </c>
      <c r="AK192">
        <v>30</v>
      </c>
      <c r="AL192">
        <v>54</v>
      </c>
      <c r="AM192">
        <v>8</v>
      </c>
      <c r="AN192">
        <v>19</v>
      </c>
      <c r="AO192">
        <v>2</v>
      </c>
      <c r="AP192">
        <v>109</v>
      </c>
      <c r="AQ192">
        <v>192</v>
      </c>
    </row>
    <row r="193" spans="1:43" ht="12.75">
      <c r="A193" t="s">
        <v>376</v>
      </c>
      <c r="B193" s="74">
        <v>630</v>
      </c>
      <c r="C193" s="74">
        <v>5</v>
      </c>
      <c r="D193" s="74">
        <v>635</v>
      </c>
      <c r="E193" s="74"/>
      <c r="F193" s="74"/>
      <c r="G193" s="74"/>
      <c r="H193" t="s">
        <v>501</v>
      </c>
      <c r="I193">
        <v>7</v>
      </c>
      <c r="J193">
        <v>11</v>
      </c>
      <c r="K193">
        <v>1</v>
      </c>
      <c r="L193">
        <v>0</v>
      </c>
      <c r="M193">
        <v>8</v>
      </c>
      <c r="N193">
        <v>6</v>
      </c>
      <c r="O193">
        <v>13</v>
      </c>
      <c r="P193">
        <v>2</v>
      </c>
      <c r="Q193">
        <v>48</v>
      </c>
      <c r="R193" t="s">
        <v>501</v>
      </c>
      <c r="S193">
        <v>0</v>
      </c>
      <c r="T193">
        <v>0</v>
      </c>
      <c r="U193">
        <v>0</v>
      </c>
      <c r="V193">
        <v>2</v>
      </c>
      <c r="W193">
        <v>6</v>
      </c>
      <c r="X193">
        <v>38</v>
      </c>
      <c r="Y193">
        <v>46</v>
      </c>
      <c r="Z193">
        <v>3</v>
      </c>
      <c r="AA193">
        <v>46</v>
      </c>
      <c r="AB193">
        <v>18</v>
      </c>
      <c r="AC193">
        <v>425</v>
      </c>
      <c r="AD193">
        <v>538</v>
      </c>
      <c r="AE193" t="s">
        <v>501</v>
      </c>
      <c r="AF193">
        <v>0</v>
      </c>
      <c r="AG193">
        <v>0</v>
      </c>
      <c r="AH193">
        <v>0</v>
      </c>
      <c r="AI193">
        <v>1</v>
      </c>
      <c r="AJ193">
        <v>0</v>
      </c>
      <c r="AK193">
        <v>1</v>
      </c>
      <c r="AL193">
        <v>2</v>
      </c>
      <c r="AM193">
        <v>0</v>
      </c>
      <c r="AN193">
        <v>0</v>
      </c>
      <c r="AO193">
        <v>0</v>
      </c>
      <c r="AP193">
        <v>0</v>
      </c>
      <c r="AQ193">
        <v>2</v>
      </c>
    </row>
    <row r="194" spans="1:30" ht="12.75">
      <c r="A194" t="s">
        <v>378</v>
      </c>
      <c r="B194" s="74">
        <v>818</v>
      </c>
      <c r="C194" s="74">
        <v>6</v>
      </c>
      <c r="D194" s="74">
        <v>824</v>
      </c>
      <c r="E194" s="74"/>
      <c r="F194" s="74"/>
      <c r="G194" s="74"/>
      <c r="H194" t="s">
        <v>471</v>
      </c>
      <c r="I194">
        <v>7</v>
      </c>
      <c r="J194">
        <v>7</v>
      </c>
      <c r="K194">
        <v>0</v>
      </c>
      <c r="L194">
        <v>2</v>
      </c>
      <c r="M194">
        <v>16</v>
      </c>
      <c r="N194">
        <v>0</v>
      </c>
      <c r="O194">
        <v>42</v>
      </c>
      <c r="P194">
        <v>0</v>
      </c>
      <c r="Q194">
        <v>74</v>
      </c>
      <c r="R194" t="s">
        <v>471</v>
      </c>
      <c r="S194">
        <v>0</v>
      </c>
      <c r="T194">
        <v>0</v>
      </c>
      <c r="U194">
        <v>0</v>
      </c>
      <c r="V194">
        <v>2</v>
      </c>
      <c r="W194">
        <v>8</v>
      </c>
      <c r="X194">
        <v>64</v>
      </c>
      <c r="Y194">
        <v>74</v>
      </c>
      <c r="Z194">
        <v>0</v>
      </c>
      <c r="AA194">
        <v>31</v>
      </c>
      <c r="AB194">
        <v>18</v>
      </c>
      <c r="AC194">
        <v>412</v>
      </c>
      <c r="AD194">
        <v>535</v>
      </c>
    </row>
    <row r="195" spans="1:43" ht="12.75">
      <c r="A195" t="s">
        <v>380</v>
      </c>
      <c r="B195" s="74">
        <v>786</v>
      </c>
      <c r="C195" s="74">
        <v>8</v>
      </c>
      <c r="D195" s="74">
        <v>794</v>
      </c>
      <c r="E195" s="74"/>
      <c r="F195" s="74"/>
      <c r="G195" s="74"/>
      <c r="H195" t="s">
        <v>283</v>
      </c>
      <c r="I195">
        <v>20</v>
      </c>
      <c r="J195">
        <v>21</v>
      </c>
      <c r="K195">
        <v>4</v>
      </c>
      <c r="L195">
        <v>2</v>
      </c>
      <c r="M195">
        <v>5</v>
      </c>
      <c r="N195">
        <v>2</v>
      </c>
      <c r="O195">
        <v>4</v>
      </c>
      <c r="P195">
        <v>16</v>
      </c>
      <c r="Q195">
        <v>74</v>
      </c>
      <c r="R195" t="s">
        <v>283</v>
      </c>
      <c r="S195">
        <v>4</v>
      </c>
      <c r="T195">
        <v>0</v>
      </c>
      <c r="U195">
        <v>4</v>
      </c>
      <c r="V195">
        <v>8</v>
      </c>
      <c r="W195">
        <v>8</v>
      </c>
      <c r="X195">
        <v>42</v>
      </c>
      <c r="Y195">
        <v>58</v>
      </c>
      <c r="Z195">
        <v>6</v>
      </c>
      <c r="AA195">
        <v>35</v>
      </c>
      <c r="AB195">
        <v>19</v>
      </c>
      <c r="AC195">
        <v>232</v>
      </c>
      <c r="AD195">
        <v>354</v>
      </c>
      <c r="AE195" t="s">
        <v>283</v>
      </c>
      <c r="AF195">
        <v>0</v>
      </c>
      <c r="AG195">
        <v>0</v>
      </c>
      <c r="AH195">
        <v>0</v>
      </c>
      <c r="AI195">
        <v>0</v>
      </c>
      <c r="AJ195">
        <v>1</v>
      </c>
      <c r="AK195">
        <v>15</v>
      </c>
      <c r="AL195">
        <v>16</v>
      </c>
      <c r="AM195">
        <v>0</v>
      </c>
      <c r="AN195">
        <v>10</v>
      </c>
      <c r="AO195">
        <v>14</v>
      </c>
      <c r="AP195">
        <v>20</v>
      </c>
      <c r="AQ195">
        <v>60</v>
      </c>
    </row>
    <row r="196" spans="1:43" ht="12.75">
      <c r="A196" t="s">
        <v>382</v>
      </c>
      <c r="B196" s="74">
        <v>617</v>
      </c>
      <c r="C196" s="74">
        <v>4</v>
      </c>
      <c r="D196" s="74">
        <v>621</v>
      </c>
      <c r="E196" s="74"/>
      <c r="F196" s="74"/>
      <c r="G196" s="74"/>
      <c r="H196" t="s">
        <v>115</v>
      </c>
      <c r="I196">
        <v>15</v>
      </c>
      <c r="J196">
        <v>13</v>
      </c>
      <c r="K196">
        <v>2</v>
      </c>
      <c r="L196">
        <v>0</v>
      </c>
      <c r="M196">
        <v>16</v>
      </c>
      <c r="N196">
        <v>1</v>
      </c>
      <c r="O196">
        <v>0</v>
      </c>
      <c r="P196">
        <v>17</v>
      </c>
      <c r="Q196">
        <v>64</v>
      </c>
      <c r="R196" t="s">
        <v>115</v>
      </c>
      <c r="S196">
        <v>0</v>
      </c>
      <c r="T196">
        <v>0</v>
      </c>
      <c r="U196">
        <v>0</v>
      </c>
      <c r="V196">
        <v>8</v>
      </c>
      <c r="W196">
        <v>10</v>
      </c>
      <c r="X196">
        <v>29</v>
      </c>
      <c r="Y196">
        <v>47</v>
      </c>
      <c r="Z196">
        <v>14</v>
      </c>
      <c r="AA196">
        <v>39</v>
      </c>
      <c r="AB196">
        <v>48</v>
      </c>
      <c r="AC196">
        <v>758</v>
      </c>
      <c r="AD196">
        <v>906</v>
      </c>
      <c r="AE196" t="s">
        <v>115</v>
      </c>
      <c r="AF196">
        <v>0</v>
      </c>
      <c r="AG196">
        <v>0</v>
      </c>
      <c r="AH196">
        <v>0</v>
      </c>
      <c r="AI196">
        <v>0</v>
      </c>
      <c r="AJ196">
        <v>3</v>
      </c>
      <c r="AK196">
        <v>14</v>
      </c>
      <c r="AL196">
        <v>17</v>
      </c>
      <c r="AM196">
        <v>0</v>
      </c>
      <c r="AN196">
        <v>42</v>
      </c>
      <c r="AO196">
        <v>0</v>
      </c>
      <c r="AP196">
        <v>1</v>
      </c>
      <c r="AQ196">
        <v>60</v>
      </c>
    </row>
    <row r="197" spans="1:43" ht="12.75">
      <c r="A197" t="s">
        <v>384</v>
      </c>
      <c r="B197" s="74">
        <v>634</v>
      </c>
      <c r="C197" s="74">
        <v>2</v>
      </c>
      <c r="D197" s="74">
        <v>636</v>
      </c>
      <c r="E197" s="74"/>
      <c r="F197" s="74"/>
      <c r="G197" s="74"/>
      <c r="H197" t="s">
        <v>274</v>
      </c>
      <c r="I197">
        <v>29</v>
      </c>
      <c r="J197">
        <v>36</v>
      </c>
      <c r="K197">
        <v>20</v>
      </c>
      <c r="L197">
        <v>21</v>
      </c>
      <c r="M197">
        <v>49</v>
      </c>
      <c r="N197">
        <v>18</v>
      </c>
      <c r="O197">
        <v>109</v>
      </c>
      <c r="P197">
        <v>75</v>
      </c>
      <c r="Q197">
        <v>357</v>
      </c>
      <c r="R197" t="s">
        <v>274</v>
      </c>
      <c r="S197">
        <v>6</v>
      </c>
      <c r="T197">
        <v>0</v>
      </c>
      <c r="U197">
        <v>6</v>
      </c>
      <c r="V197">
        <v>40</v>
      </c>
      <c r="W197">
        <v>65</v>
      </c>
      <c r="X197">
        <v>177</v>
      </c>
      <c r="Y197">
        <v>282</v>
      </c>
      <c r="Z197">
        <v>36</v>
      </c>
      <c r="AA197">
        <v>117</v>
      </c>
      <c r="AB197">
        <v>76</v>
      </c>
      <c r="AC197">
        <v>1059</v>
      </c>
      <c r="AD197">
        <v>1576</v>
      </c>
      <c r="AE197" t="s">
        <v>274</v>
      </c>
      <c r="AF197">
        <v>0</v>
      </c>
      <c r="AG197">
        <v>1</v>
      </c>
      <c r="AH197">
        <v>1</v>
      </c>
      <c r="AI197">
        <v>18</v>
      </c>
      <c r="AJ197">
        <v>16</v>
      </c>
      <c r="AK197">
        <v>41</v>
      </c>
      <c r="AL197">
        <v>75</v>
      </c>
      <c r="AM197">
        <v>4</v>
      </c>
      <c r="AN197">
        <v>21</v>
      </c>
      <c r="AO197">
        <v>9</v>
      </c>
      <c r="AP197">
        <v>19</v>
      </c>
      <c r="AQ197">
        <v>129</v>
      </c>
    </row>
    <row r="198" spans="1:43" ht="12.75">
      <c r="A198" t="s">
        <v>386</v>
      </c>
      <c r="B198" s="74">
        <v>913</v>
      </c>
      <c r="C198" s="74">
        <v>55</v>
      </c>
      <c r="D198" s="74">
        <v>968</v>
      </c>
      <c r="E198" s="74"/>
      <c r="F198" s="74"/>
      <c r="G198" s="74"/>
      <c r="H198" t="s">
        <v>458</v>
      </c>
      <c r="I198">
        <v>20</v>
      </c>
      <c r="J198">
        <v>20</v>
      </c>
      <c r="K198">
        <v>8</v>
      </c>
      <c r="L198">
        <v>4</v>
      </c>
      <c r="M198">
        <v>24</v>
      </c>
      <c r="N198">
        <v>27</v>
      </c>
      <c r="O198">
        <v>36</v>
      </c>
      <c r="P198">
        <v>14</v>
      </c>
      <c r="Q198">
        <v>153</v>
      </c>
      <c r="R198" t="s">
        <v>458</v>
      </c>
      <c r="S198">
        <v>1</v>
      </c>
      <c r="T198">
        <v>0</v>
      </c>
      <c r="U198">
        <v>1</v>
      </c>
      <c r="V198">
        <v>14</v>
      </c>
      <c r="W198">
        <v>30</v>
      </c>
      <c r="X198">
        <v>95</v>
      </c>
      <c r="Y198">
        <v>139</v>
      </c>
      <c r="Z198">
        <v>9</v>
      </c>
      <c r="AA198">
        <v>111</v>
      </c>
      <c r="AB198">
        <v>46</v>
      </c>
      <c r="AC198">
        <v>618</v>
      </c>
      <c r="AD198">
        <v>924</v>
      </c>
      <c r="AE198" t="s">
        <v>458</v>
      </c>
      <c r="AF198">
        <v>0</v>
      </c>
      <c r="AG198">
        <v>0</v>
      </c>
      <c r="AH198">
        <v>0</v>
      </c>
      <c r="AI198">
        <v>3</v>
      </c>
      <c r="AJ198">
        <v>2</v>
      </c>
      <c r="AK198">
        <v>9</v>
      </c>
      <c r="AL198">
        <v>14</v>
      </c>
      <c r="AM198">
        <v>6</v>
      </c>
      <c r="AN198">
        <v>6</v>
      </c>
      <c r="AO198">
        <v>0</v>
      </c>
      <c r="AP198">
        <v>19</v>
      </c>
      <c r="AQ198">
        <v>45</v>
      </c>
    </row>
    <row r="199" spans="1:43" ht="12.75">
      <c r="A199" t="s">
        <v>388</v>
      </c>
      <c r="B199" s="74">
        <v>582</v>
      </c>
      <c r="C199" s="74">
        <v>14</v>
      </c>
      <c r="D199" s="74">
        <v>596</v>
      </c>
      <c r="E199" s="74"/>
      <c r="F199" s="74"/>
      <c r="G199" s="74"/>
      <c r="H199" t="s">
        <v>606</v>
      </c>
      <c r="I199">
        <v>21</v>
      </c>
      <c r="J199">
        <v>16</v>
      </c>
      <c r="K199">
        <v>8</v>
      </c>
      <c r="L199">
        <v>44</v>
      </c>
      <c r="M199">
        <v>23</v>
      </c>
      <c r="N199">
        <v>0</v>
      </c>
      <c r="O199">
        <v>2</v>
      </c>
      <c r="P199">
        <v>280</v>
      </c>
      <c r="Q199">
        <v>394</v>
      </c>
      <c r="R199" t="s">
        <v>606</v>
      </c>
      <c r="S199">
        <v>19</v>
      </c>
      <c r="T199">
        <v>0</v>
      </c>
      <c r="U199">
        <v>19</v>
      </c>
      <c r="V199">
        <v>21</v>
      </c>
      <c r="W199">
        <v>55</v>
      </c>
      <c r="X199">
        <v>38</v>
      </c>
      <c r="Y199">
        <v>114</v>
      </c>
      <c r="Z199">
        <v>15</v>
      </c>
      <c r="AA199">
        <v>58</v>
      </c>
      <c r="AB199">
        <v>30</v>
      </c>
      <c r="AC199">
        <v>456</v>
      </c>
      <c r="AD199">
        <v>692</v>
      </c>
      <c r="AE199" t="s">
        <v>606</v>
      </c>
      <c r="AF199">
        <v>1</v>
      </c>
      <c r="AG199">
        <v>0</v>
      </c>
      <c r="AH199">
        <v>1</v>
      </c>
      <c r="AI199">
        <v>78</v>
      </c>
      <c r="AJ199">
        <v>73</v>
      </c>
      <c r="AK199">
        <v>129</v>
      </c>
      <c r="AL199">
        <v>280</v>
      </c>
      <c r="AM199">
        <v>5</v>
      </c>
      <c r="AN199">
        <v>1</v>
      </c>
      <c r="AO199">
        <v>3</v>
      </c>
      <c r="AP199">
        <v>15</v>
      </c>
      <c r="AQ199">
        <v>305</v>
      </c>
    </row>
    <row r="200" spans="1:43" ht="12.75">
      <c r="A200" t="s">
        <v>390</v>
      </c>
      <c r="B200" s="74">
        <v>154</v>
      </c>
      <c r="C200" s="74">
        <v>6</v>
      </c>
      <c r="D200" s="74">
        <v>160</v>
      </c>
      <c r="E200" s="74"/>
      <c r="F200" s="74"/>
      <c r="G200" s="74"/>
      <c r="H200" t="s">
        <v>312</v>
      </c>
      <c r="I200">
        <v>16</v>
      </c>
      <c r="J200">
        <v>10</v>
      </c>
      <c r="K200">
        <v>2</v>
      </c>
      <c r="L200">
        <v>0</v>
      </c>
      <c r="M200">
        <v>8</v>
      </c>
      <c r="N200">
        <v>0</v>
      </c>
      <c r="O200">
        <v>2</v>
      </c>
      <c r="P200">
        <v>17</v>
      </c>
      <c r="Q200">
        <v>55</v>
      </c>
      <c r="R200" t="s">
        <v>312</v>
      </c>
      <c r="S200">
        <v>0</v>
      </c>
      <c r="T200">
        <v>1</v>
      </c>
      <c r="U200">
        <v>1</v>
      </c>
      <c r="V200">
        <v>2</v>
      </c>
      <c r="W200">
        <v>11</v>
      </c>
      <c r="X200">
        <v>25</v>
      </c>
      <c r="Y200">
        <v>38</v>
      </c>
      <c r="Z200">
        <v>18</v>
      </c>
      <c r="AA200">
        <v>48</v>
      </c>
      <c r="AB200">
        <v>30</v>
      </c>
      <c r="AC200">
        <v>1153</v>
      </c>
      <c r="AD200">
        <v>1288</v>
      </c>
      <c r="AE200" t="s">
        <v>312</v>
      </c>
      <c r="AF200">
        <v>0</v>
      </c>
      <c r="AG200">
        <v>0</v>
      </c>
      <c r="AH200">
        <v>0</v>
      </c>
      <c r="AI200">
        <v>1</v>
      </c>
      <c r="AJ200">
        <v>1</v>
      </c>
      <c r="AK200">
        <v>15</v>
      </c>
      <c r="AL200">
        <v>17</v>
      </c>
      <c r="AM200">
        <v>1</v>
      </c>
      <c r="AN200">
        <v>5</v>
      </c>
      <c r="AO200">
        <v>2</v>
      </c>
      <c r="AP200">
        <v>4</v>
      </c>
      <c r="AQ200">
        <v>29</v>
      </c>
    </row>
    <row r="201" spans="1:43" ht="12.75">
      <c r="A201" t="s">
        <v>392</v>
      </c>
      <c r="B201" s="74">
        <v>86</v>
      </c>
      <c r="C201" s="74">
        <v>1</v>
      </c>
      <c r="D201" s="74">
        <v>87</v>
      </c>
      <c r="E201" s="74"/>
      <c r="F201" s="74"/>
      <c r="G201" s="74"/>
      <c r="H201" t="s">
        <v>549</v>
      </c>
      <c r="I201">
        <v>12</v>
      </c>
      <c r="J201">
        <v>0</v>
      </c>
      <c r="K201">
        <v>6</v>
      </c>
      <c r="L201">
        <v>2</v>
      </c>
      <c r="M201">
        <v>12</v>
      </c>
      <c r="N201">
        <v>0</v>
      </c>
      <c r="O201">
        <v>0</v>
      </c>
      <c r="P201">
        <v>27</v>
      </c>
      <c r="Q201">
        <v>59</v>
      </c>
      <c r="R201" t="s">
        <v>549</v>
      </c>
      <c r="S201">
        <v>0</v>
      </c>
      <c r="T201">
        <v>0</v>
      </c>
      <c r="U201">
        <v>0</v>
      </c>
      <c r="V201">
        <v>3</v>
      </c>
      <c r="W201">
        <v>9</v>
      </c>
      <c r="X201">
        <v>20</v>
      </c>
      <c r="Y201">
        <v>32</v>
      </c>
      <c r="Z201">
        <v>1</v>
      </c>
      <c r="AA201">
        <v>37</v>
      </c>
      <c r="AB201">
        <v>29</v>
      </c>
      <c r="AC201">
        <v>941</v>
      </c>
      <c r="AD201">
        <v>1040</v>
      </c>
      <c r="AE201" t="s">
        <v>549</v>
      </c>
      <c r="AF201">
        <v>0</v>
      </c>
      <c r="AG201">
        <v>0</v>
      </c>
      <c r="AH201">
        <v>0</v>
      </c>
      <c r="AI201">
        <v>1</v>
      </c>
      <c r="AJ201">
        <v>2</v>
      </c>
      <c r="AK201">
        <v>24</v>
      </c>
      <c r="AL201">
        <v>27</v>
      </c>
      <c r="AM201">
        <v>0</v>
      </c>
      <c r="AN201">
        <v>3</v>
      </c>
      <c r="AO201">
        <v>4</v>
      </c>
      <c r="AP201">
        <v>13</v>
      </c>
      <c r="AQ201">
        <v>47</v>
      </c>
    </row>
    <row r="202" spans="1:30" ht="12.75">
      <c r="A202" t="s">
        <v>72</v>
      </c>
      <c r="B202" s="74">
        <v>491</v>
      </c>
      <c r="C202" s="74">
        <v>18</v>
      </c>
      <c r="D202" s="74">
        <v>509</v>
      </c>
      <c r="E202" s="74"/>
      <c r="F202" s="74"/>
      <c r="G202" s="74"/>
      <c r="H202" t="s">
        <v>198</v>
      </c>
      <c r="I202">
        <v>5</v>
      </c>
      <c r="J202">
        <v>2</v>
      </c>
      <c r="K202">
        <v>0</v>
      </c>
      <c r="L202">
        <v>0</v>
      </c>
      <c r="M202">
        <v>2</v>
      </c>
      <c r="N202">
        <v>0</v>
      </c>
      <c r="O202">
        <v>0</v>
      </c>
      <c r="P202">
        <v>0</v>
      </c>
      <c r="Q202">
        <v>9</v>
      </c>
      <c r="R202" t="s">
        <v>198</v>
      </c>
      <c r="S202">
        <v>0</v>
      </c>
      <c r="T202">
        <v>0</v>
      </c>
      <c r="U202">
        <v>0</v>
      </c>
      <c r="V202">
        <v>0</v>
      </c>
      <c r="W202">
        <v>3</v>
      </c>
      <c r="X202">
        <v>6</v>
      </c>
      <c r="Y202">
        <v>9</v>
      </c>
      <c r="Z202">
        <v>3</v>
      </c>
      <c r="AA202">
        <v>5</v>
      </c>
      <c r="AB202">
        <v>1</v>
      </c>
      <c r="AC202">
        <v>147</v>
      </c>
      <c r="AD202">
        <v>165</v>
      </c>
    </row>
    <row r="203" spans="1:43" ht="12.75">
      <c r="A203" t="s">
        <v>395</v>
      </c>
      <c r="B203" s="74">
        <v>362</v>
      </c>
      <c r="C203" s="74">
        <v>2</v>
      </c>
      <c r="D203" s="74">
        <v>364</v>
      </c>
      <c r="E203" s="74"/>
      <c r="F203" s="74"/>
      <c r="G203" s="74"/>
      <c r="H203" t="s">
        <v>308</v>
      </c>
      <c r="I203">
        <v>6</v>
      </c>
      <c r="J203">
        <v>6</v>
      </c>
      <c r="K203">
        <v>0</v>
      </c>
      <c r="L203">
        <v>0</v>
      </c>
      <c r="M203">
        <v>0</v>
      </c>
      <c r="N203">
        <v>0</v>
      </c>
      <c r="O203">
        <v>0</v>
      </c>
      <c r="P203">
        <v>11</v>
      </c>
      <c r="Q203">
        <v>23</v>
      </c>
      <c r="R203" t="s">
        <v>308</v>
      </c>
      <c r="S203">
        <v>0</v>
      </c>
      <c r="T203">
        <v>0</v>
      </c>
      <c r="U203">
        <v>0</v>
      </c>
      <c r="V203">
        <v>1</v>
      </c>
      <c r="W203">
        <v>1</v>
      </c>
      <c r="X203">
        <v>10</v>
      </c>
      <c r="Y203">
        <v>12</v>
      </c>
      <c r="Z203">
        <v>16</v>
      </c>
      <c r="AA203">
        <v>12</v>
      </c>
      <c r="AB203">
        <v>1</v>
      </c>
      <c r="AC203">
        <v>602</v>
      </c>
      <c r="AD203">
        <v>643</v>
      </c>
      <c r="AE203" t="s">
        <v>308</v>
      </c>
      <c r="AF203">
        <v>0</v>
      </c>
      <c r="AG203">
        <v>1</v>
      </c>
      <c r="AH203">
        <v>1</v>
      </c>
      <c r="AI203">
        <v>2</v>
      </c>
      <c r="AJ203">
        <v>2</v>
      </c>
      <c r="AK203">
        <v>7</v>
      </c>
      <c r="AL203">
        <v>11</v>
      </c>
      <c r="AM203">
        <v>1</v>
      </c>
      <c r="AN203">
        <v>2</v>
      </c>
      <c r="AO203">
        <v>2</v>
      </c>
      <c r="AP203">
        <v>7</v>
      </c>
      <c r="AQ203">
        <v>24</v>
      </c>
    </row>
    <row r="204" spans="1:43" ht="12.75">
      <c r="A204" t="s">
        <v>397</v>
      </c>
      <c r="B204" s="74">
        <v>5</v>
      </c>
      <c r="C204" s="74">
        <v>0</v>
      </c>
      <c r="D204" s="74">
        <v>5</v>
      </c>
      <c r="E204" s="74"/>
      <c r="F204" s="74"/>
      <c r="G204" s="74"/>
      <c r="H204" t="s">
        <v>421</v>
      </c>
      <c r="I204">
        <v>5</v>
      </c>
      <c r="J204">
        <v>9</v>
      </c>
      <c r="K204">
        <v>0</v>
      </c>
      <c r="L204">
        <v>0</v>
      </c>
      <c r="M204">
        <v>6</v>
      </c>
      <c r="N204">
        <v>1</v>
      </c>
      <c r="O204">
        <v>12</v>
      </c>
      <c r="P204">
        <v>3</v>
      </c>
      <c r="Q204">
        <v>36</v>
      </c>
      <c r="R204" t="s">
        <v>421</v>
      </c>
      <c r="S204">
        <v>0</v>
      </c>
      <c r="T204">
        <v>0</v>
      </c>
      <c r="U204">
        <v>0</v>
      </c>
      <c r="V204">
        <v>2</v>
      </c>
      <c r="W204">
        <v>4</v>
      </c>
      <c r="X204">
        <v>27</v>
      </c>
      <c r="Y204">
        <v>33</v>
      </c>
      <c r="Z204">
        <v>4</v>
      </c>
      <c r="AA204">
        <v>40</v>
      </c>
      <c r="AB204">
        <v>18</v>
      </c>
      <c r="AC204">
        <v>522</v>
      </c>
      <c r="AD204">
        <v>617</v>
      </c>
      <c r="AE204" t="s">
        <v>421</v>
      </c>
      <c r="AF204">
        <v>0</v>
      </c>
      <c r="AG204">
        <v>0</v>
      </c>
      <c r="AH204">
        <v>0</v>
      </c>
      <c r="AI204">
        <v>0</v>
      </c>
      <c r="AJ204">
        <v>0</v>
      </c>
      <c r="AK204">
        <v>3</v>
      </c>
      <c r="AL204">
        <v>3</v>
      </c>
      <c r="AM204">
        <v>0</v>
      </c>
      <c r="AN204">
        <v>0</v>
      </c>
      <c r="AO204">
        <v>0</v>
      </c>
      <c r="AP204">
        <v>4</v>
      </c>
      <c r="AQ204">
        <v>7</v>
      </c>
    </row>
    <row r="205" spans="1:43" ht="12.75">
      <c r="A205" t="s">
        <v>399</v>
      </c>
      <c r="B205" s="74">
        <v>493</v>
      </c>
      <c r="C205" s="74">
        <v>3</v>
      </c>
      <c r="D205" s="74">
        <v>496</v>
      </c>
      <c r="E205" s="74"/>
      <c r="F205" s="74"/>
      <c r="G205" s="74"/>
      <c r="H205" t="s">
        <v>440</v>
      </c>
      <c r="I205">
        <v>4</v>
      </c>
      <c r="J205">
        <v>8</v>
      </c>
      <c r="K205">
        <v>0</v>
      </c>
      <c r="L205">
        <v>1</v>
      </c>
      <c r="M205">
        <v>4</v>
      </c>
      <c r="N205">
        <v>0</v>
      </c>
      <c r="O205">
        <v>30</v>
      </c>
      <c r="P205">
        <v>2</v>
      </c>
      <c r="Q205">
        <v>49</v>
      </c>
      <c r="R205" t="s">
        <v>440</v>
      </c>
      <c r="S205">
        <v>0</v>
      </c>
      <c r="T205">
        <v>0</v>
      </c>
      <c r="U205">
        <v>0</v>
      </c>
      <c r="V205">
        <v>3</v>
      </c>
      <c r="W205">
        <v>2</v>
      </c>
      <c r="X205">
        <v>42</v>
      </c>
      <c r="Y205">
        <v>47</v>
      </c>
      <c r="Z205">
        <v>4</v>
      </c>
      <c r="AA205">
        <v>47</v>
      </c>
      <c r="AB205">
        <v>14</v>
      </c>
      <c r="AC205">
        <v>458</v>
      </c>
      <c r="AD205">
        <v>570</v>
      </c>
      <c r="AE205" t="s">
        <v>440</v>
      </c>
      <c r="AF205">
        <v>0</v>
      </c>
      <c r="AG205">
        <v>0</v>
      </c>
      <c r="AH205">
        <v>0</v>
      </c>
      <c r="AI205">
        <v>0</v>
      </c>
      <c r="AJ205">
        <v>0</v>
      </c>
      <c r="AK205">
        <v>2</v>
      </c>
      <c r="AL205">
        <v>2</v>
      </c>
      <c r="AM205">
        <v>0</v>
      </c>
      <c r="AN205">
        <v>0</v>
      </c>
      <c r="AO205">
        <v>0</v>
      </c>
      <c r="AP205">
        <v>9</v>
      </c>
      <c r="AQ205">
        <v>11</v>
      </c>
    </row>
    <row r="206" spans="1:43" ht="12.75">
      <c r="A206" t="s">
        <v>401</v>
      </c>
      <c r="B206" s="74">
        <v>77</v>
      </c>
      <c r="C206" s="74">
        <v>0</v>
      </c>
      <c r="D206" s="74">
        <v>77</v>
      </c>
      <c r="E206" s="74"/>
      <c r="F206" s="74"/>
      <c r="G206" s="74"/>
      <c r="H206" t="s">
        <v>247</v>
      </c>
      <c r="I206">
        <v>3</v>
      </c>
      <c r="J206">
        <v>11</v>
      </c>
      <c r="K206">
        <v>3</v>
      </c>
      <c r="L206">
        <v>0</v>
      </c>
      <c r="M206">
        <v>9</v>
      </c>
      <c r="N206">
        <v>0</v>
      </c>
      <c r="O206">
        <v>3</v>
      </c>
      <c r="P206">
        <v>0</v>
      </c>
      <c r="Q206">
        <v>29</v>
      </c>
      <c r="R206" t="s">
        <v>247</v>
      </c>
      <c r="S206">
        <v>0</v>
      </c>
      <c r="T206">
        <v>0</v>
      </c>
      <c r="U206">
        <v>0</v>
      </c>
      <c r="V206">
        <v>2</v>
      </c>
      <c r="W206">
        <v>7</v>
      </c>
      <c r="X206">
        <v>20</v>
      </c>
      <c r="Y206">
        <v>29</v>
      </c>
      <c r="Z206">
        <v>0</v>
      </c>
      <c r="AA206">
        <v>31</v>
      </c>
      <c r="AB206">
        <v>15</v>
      </c>
      <c r="AC206">
        <v>380</v>
      </c>
      <c r="AD206">
        <v>455</v>
      </c>
      <c r="AE206" t="s">
        <v>247</v>
      </c>
      <c r="AF206">
        <v>0</v>
      </c>
      <c r="AG206">
        <v>0</v>
      </c>
      <c r="AH206">
        <v>0</v>
      </c>
      <c r="AI206">
        <v>0</v>
      </c>
      <c r="AJ206">
        <v>0</v>
      </c>
      <c r="AK206">
        <v>0</v>
      </c>
      <c r="AL206">
        <v>0</v>
      </c>
      <c r="AM206">
        <v>0</v>
      </c>
      <c r="AN206">
        <v>0</v>
      </c>
      <c r="AO206">
        <v>0</v>
      </c>
      <c r="AP206">
        <v>9</v>
      </c>
      <c r="AQ206">
        <v>9</v>
      </c>
    </row>
    <row r="207" spans="1:43" ht="12.75">
      <c r="A207" t="s">
        <v>403</v>
      </c>
      <c r="B207" s="74">
        <v>858</v>
      </c>
      <c r="C207" s="74">
        <v>52</v>
      </c>
      <c r="D207" s="74">
        <v>910</v>
      </c>
      <c r="E207" s="74"/>
      <c r="F207" s="74"/>
      <c r="G207" s="74"/>
      <c r="H207" t="s">
        <v>190</v>
      </c>
      <c r="I207">
        <v>11</v>
      </c>
      <c r="J207">
        <v>29</v>
      </c>
      <c r="K207">
        <v>8</v>
      </c>
      <c r="L207">
        <v>8</v>
      </c>
      <c r="M207">
        <v>23</v>
      </c>
      <c r="N207">
        <v>0</v>
      </c>
      <c r="O207">
        <v>0</v>
      </c>
      <c r="P207">
        <v>78</v>
      </c>
      <c r="Q207">
        <v>157</v>
      </c>
      <c r="R207" t="s">
        <v>190</v>
      </c>
      <c r="S207">
        <v>0</v>
      </c>
      <c r="T207">
        <v>0</v>
      </c>
      <c r="U207">
        <v>0</v>
      </c>
      <c r="V207">
        <v>4</v>
      </c>
      <c r="W207">
        <v>28</v>
      </c>
      <c r="X207">
        <v>47</v>
      </c>
      <c r="Y207">
        <v>79</v>
      </c>
      <c r="Z207">
        <v>5</v>
      </c>
      <c r="AA207">
        <v>62</v>
      </c>
      <c r="AB207">
        <v>36</v>
      </c>
      <c r="AC207">
        <v>458</v>
      </c>
      <c r="AD207">
        <v>640</v>
      </c>
      <c r="AE207" t="s">
        <v>190</v>
      </c>
      <c r="AF207">
        <v>0</v>
      </c>
      <c r="AG207">
        <v>1</v>
      </c>
      <c r="AH207">
        <v>1</v>
      </c>
      <c r="AI207">
        <v>12</v>
      </c>
      <c r="AJ207">
        <v>39</v>
      </c>
      <c r="AK207">
        <v>27</v>
      </c>
      <c r="AL207">
        <v>78</v>
      </c>
      <c r="AM207">
        <v>1</v>
      </c>
      <c r="AN207">
        <v>9</v>
      </c>
      <c r="AO207">
        <v>7</v>
      </c>
      <c r="AP207">
        <v>22</v>
      </c>
      <c r="AQ207">
        <v>118</v>
      </c>
    </row>
    <row r="208" spans="1:43" ht="12.75">
      <c r="A208" t="s">
        <v>405</v>
      </c>
      <c r="B208" s="74">
        <v>302</v>
      </c>
      <c r="C208" s="74">
        <v>2</v>
      </c>
      <c r="D208" s="74">
        <v>304</v>
      </c>
      <c r="E208" s="74"/>
      <c r="F208" s="74"/>
      <c r="G208" s="74"/>
      <c r="H208" t="s">
        <v>268</v>
      </c>
      <c r="I208">
        <v>7</v>
      </c>
      <c r="J208">
        <v>9</v>
      </c>
      <c r="K208">
        <v>1</v>
      </c>
      <c r="L208">
        <v>0</v>
      </c>
      <c r="M208">
        <v>3</v>
      </c>
      <c r="N208">
        <v>0</v>
      </c>
      <c r="O208">
        <v>2</v>
      </c>
      <c r="P208">
        <v>2</v>
      </c>
      <c r="Q208">
        <v>24</v>
      </c>
      <c r="R208" t="s">
        <v>268</v>
      </c>
      <c r="S208">
        <v>0</v>
      </c>
      <c r="T208">
        <v>0</v>
      </c>
      <c r="U208">
        <v>0</v>
      </c>
      <c r="V208">
        <v>2</v>
      </c>
      <c r="W208">
        <v>6</v>
      </c>
      <c r="X208">
        <v>14</v>
      </c>
      <c r="Y208">
        <v>22</v>
      </c>
      <c r="Z208">
        <v>0</v>
      </c>
      <c r="AA208">
        <v>16</v>
      </c>
      <c r="AB208">
        <v>2</v>
      </c>
      <c r="AC208">
        <v>359</v>
      </c>
      <c r="AD208">
        <v>399</v>
      </c>
      <c r="AE208" t="s">
        <v>268</v>
      </c>
      <c r="AF208">
        <v>0</v>
      </c>
      <c r="AG208">
        <v>0</v>
      </c>
      <c r="AH208">
        <v>0</v>
      </c>
      <c r="AI208">
        <v>1</v>
      </c>
      <c r="AJ208">
        <v>0</v>
      </c>
      <c r="AK208">
        <v>1</v>
      </c>
      <c r="AL208">
        <v>2</v>
      </c>
      <c r="AM208">
        <v>0</v>
      </c>
      <c r="AN208">
        <v>1</v>
      </c>
      <c r="AO208">
        <v>0</v>
      </c>
      <c r="AP208">
        <v>4</v>
      </c>
      <c r="AQ208">
        <v>7</v>
      </c>
    </row>
    <row r="209" spans="1:43" ht="12.75">
      <c r="A209" t="s">
        <v>407</v>
      </c>
      <c r="B209" s="74">
        <v>92</v>
      </c>
      <c r="C209" s="74">
        <v>0</v>
      </c>
      <c r="D209" s="74">
        <v>92</v>
      </c>
      <c r="E209" s="74"/>
      <c r="F209" s="74"/>
      <c r="G209" s="74"/>
      <c r="H209" t="s">
        <v>185</v>
      </c>
      <c r="I209">
        <v>34</v>
      </c>
      <c r="J209">
        <v>37</v>
      </c>
      <c r="K209">
        <v>5</v>
      </c>
      <c r="L209">
        <v>40</v>
      </c>
      <c r="M209">
        <v>28</v>
      </c>
      <c r="N209">
        <v>17</v>
      </c>
      <c r="O209">
        <v>16</v>
      </c>
      <c r="P209">
        <v>239</v>
      </c>
      <c r="Q209">
        <v>416</v>
      </c>
      <c r="R209" t="s">
        <v>185</v>
      </c>
      <c r="S209">
        <v>41</v>
      </c>
      <c r="T209">
        <v>5</v>
      </c>
      <c r="U209">
        <v>46</v>
      </c>
      <c r="V209">
        <v>14</v>
      </c>
      <c r="W209">
        <v>65</v>
      </c>
      <c r="X209">
        <v>98</v>
      </c>
      <c r="Y209">
        <v>177</v>
      </c>
      <c r="Z209">
        <v>31</v>
      </c>
      <c r="AA209">
        <v>76</v>
      </c>
      <c r="AB209">
        <v>113</v>
      </c>
      <c r="AC209">
        <v>1396</v>
      </c>
      <c r="AD209">
        <v>1839</v>
      </c>
      <c r="AE209" t="s">
        <v>185</v>
      </c>
      <c r="AF209">
        <v>2</v>
      </c>
      <c r="AG209">
        <v>0</v>
      </c>
      <c r="AH209">
        <v>2</v>
      </c>
      <c r="AI209">
        <v>8</v>
      </c>
      <c r="AJ209">
        <v>33</v>
      </c>
      <c r="AK209">
        <v>198</v>
      </c>
      <c r="AL209">
        <v>239</v>
      </c>
      <c r="AM209">
        <v>2</v>
      </c>
      <c r="AN209">
        <v>16</v>
      </c>
      <c r="AO209">
        <v>8</v>
      </c>
      <c r="AP209">
        <v>18</v>
      </c>
      <c r="AQ209">
        <v>285</v>
      </c>
    </row>
    <row r="210" spans="1:43" ht="12.75">
      <c r="A210" t="s">
        <v>73</v>
      </c>
      <c r="B210" s="74">
        <v>198</v>
      </c>
      <c r="C210" s="74">
        <v>6</v>
      </c>
      <c r="D210" s="74">
        <v>204</v>
      </c>
      <c r="E210" s="74"/>
      <c r="F210" s="74"/>
      <c r="G210" s="74"/>
      <c r="H210" t="s">
        <v>567</v>
      </c>
      <c r="I210">
        <v>36</v>
      </c>
      <c r="J210">
        <v>42</v>
      </c>
      <c r="K210">
        <v>19</v>
      </c>
      <c r="L210">
        <v>3</v>
      </c>
      <c r="M210">
        <v>36</v>
      </c>
      <c r="N210">
        <v>1</v>
      </c>
      <c r="O210">
        <v>0</v>
      </c>
      <c r="P210">
        <v>84</v>
      </c>
      <c r="Q210">
        <v>221</v>
      </c>
      <c r="R210" t="s">
        <v>567</v>
      </c>
      <c r="S210">
        <v>1</v>
      </c>
      <c r="T210">
        <v>1</v>
      </c>
      <c r="U210">
        <v>2</v>
      </c>
      <c r="V210">
        <v>13</v>
      </c>
      <c r="W210">
        <v>38</v>
      </c>
      <c r="X210">
        <v>86</v>
      </c>
      <c r="Y210">
        <v>137</v>
      </c>
      <c r="Z210">
        <v>4</v>
      </c>
      <c r="AA210">
        <v>166</v>
      </c>
      <c r="AB210">
        <v>52</v>
      </c>
      <c r="AC210">
        <v>1085</v>
      </c>
      <c r="AD210">
        <v>1446</v>
      </c>
      <c r="AE210" t="s">
        <v>567</v>
      </c>
      <c r="AF210">
        <v>0</v>
      </c>
      <c r="AG210">
        <v>0</v>
      </c>
      <c r="AH210">
        <v>0</v>
      </c>
      <c r="AI210">
        <v>29</v>
      </c>
      <c r="AJ210">
        <v>21</v>
      </c>
      <c r="AK210">
        <v>34</v>
      </c>
      <c r="AL210">
        <v>84</v>
      </c>
      <c r="AM210">
        <v>3</v>
      </c>
      <c r="AN210">
        <v>25</v>
      </c>
      <c r="AO210">
        <v>13</v>
      </c>
      <c r="AP210">
        <v>75</v>
      </c>
      <c r="AQ210">
        <v>200</v>
      </c>
    </row>
    <row r="211" spans="1:43" ht="12.75">
      <c r="A211" t="s">
        <v>410</v>
      </c>
      <c r="B211" s="74">
        <v>50</v>
      </c>
      <c r="C211" s="74">
        <v>6</v>
      </c>
      <c r="D211" s="74">
        <v>56</v>
      </c>
      <c r="E211" s="74"/>
      <c r="F211" s="74"/>
      <c r="G211" s="74"/>
      <c r="H211" t="s">
        <v>350</v>
      </c>
      <c r="I211">
        <v>0</v>
      </c>
      <c r="J211">
        <v>7</v>
      </c>
      <c r="K211">
        <v>1</v>
      </c>
      <c r="L211">
        <v>0</v>
      </c>
      <c r="M211">
        <v>3</v>
      </c>
      <c r="N211">
        <v>0</v>
      </c>
      <c r="O211">
        <v>0</v>
      </c>
      <c r="P211">
        <v>0</v>
      </c>
      <c r="Q211">
        <v>11</v>
      </c>
      <c r="R211" t="s">
        <v>350</v>
      </c>
      <c r="S211">
        <v>0</v>
      </c>
      <c r="T211">
        <v>0</v>
      </c>
      <c r="U211">
        <v>0</v>
      </c>
      <c r="V211">
        <v>2</v>
      </c>
      <c r="W211">
        <v>5</v>
      </c>
      <c r="X211">
        <v>4</v>
      </c>
      <c r="Y211">
        <v>11</v>
      </c>
      <c r="Z211">
        <v>1</v>
      </c>
      <c r="AA211">
        <v>11</v>
      </c>
      <c r="AB211">
        <v>7</v>
      </c>
      <c r="AC211">
        <v>27</v>
      </c>
      <c r="AD211">
        <v>57</v>
      </c>
      <c r="AE211" t="s">
        <v>350</v>
      </c>
      <c r="AF211">
        <v>0</v>
      </c>
      <c r="AG211">
        <v>0</v>
      </c>
      <c r="AH211">
        <v>0</v>
      </c>
      <c r="AI211">
        <v>0</v>
      </c>
      <c r="AJ211">
        <v>0</v>
      </c>
      <c r="AK211">
        <v>0</v>
      </c>
      <c r="AL211">
        <v>0</v>
      </c>
      <c r="AM211">
        <v>0</v>
      </c>
      <c r="AN211">
        <v>0</v>
      </c>
      <c r="AO211">
        <v>0</v>
      </c>
      <c r="AP211">
        <v>2</v>
      </c>
      <c r="AQ211">
        <v>2</v>
      </c>
    </row>
    <row r="212" spans="1:43" ht="12.75">
      <c r="A212" t="s">
        <v>412</v>
      </c>
      <c r="B212" s="74">
        <v>30</v>
      </c>
      <c r="C212" s="74">
        <v>0</v>
      </c>
      <c r="D212" s="74">
        <v>30</v>
      </c>
      <c r="E212" s="74"/>
      <c r="F212" s="74"/>
      <c r="G212" s="74"/>
      <c r="H212" t="s">
        <v>320</v>
      </c>
      <c r="I212">
        <v>7</v>
      </c>
      <c r="J212">
        <v>2</v>
      </c>
      <c r="K212">
        <v>2</v>
      </c>
      <c r="L212">
        <v>3</v>
      </c>
      <c r="M212">
        <v>8</v>
      </c>
      <c r="N212">
        <v>0</v>
      </c>
      <c r="O212">
        <v>0</v>
      </c>
      <c r="P212">
        <v>10</v>
      </c>
      <c r="Q212">
        <v>32</v>
      </c>
      <c r="R212" t="s">
        <v>320</v>
      </c>
      <c r="S212">
        <v>0</v>
      </c>
      <c r="T212">
        <v>0</v>
      </c>
      <c r="U212">
        <v>0</v>
      </c>
      <c r="V212">
        <v>4</v>
      </c>
      <c r="W212">
        <v>4</v>
      </c>
      <c r="X212">
        <v>14</v>
      </c>
      <c r="Y212">
        <v>22</v>
      </c>
      <c r="Z212">
        <v>10</v>
      </c>
      <c r="AA212">
        <v>31</v>
      </c>
      <c r="AB212">
        <v>23</v>
      </c>
      <c r="AC212">
        <v>710</v>
      </c>
      <c r="AD212">
        <v>796</v>
      </c>
      <c r="AE212" t="s">
        <v>320</v>
      </c>
      <c r="AF212">
        <v>0</v>
      </c>
      <c r="AG212">
        <v>0</v>
      </c>
      <c r="AH212">
        <v>0</v>
      </c>
      <c r="AI212">
        <v>0</v>
      </c>
      <c r="AJ212">
        <v>0</v>
      </c>
      <c r="AK212">
        <v>10</v>
      </c>
      <c r="AL212">
        <v>10</v>
      </c>
      <c r="AM212">
        <v>0</v>
      </c>
      <c r="AN212">
        <v>2</v>
      </c>
      <c r="AO212">
        <v>0</v>
      </c>
      <c r="AP212">
        <v>1</v>
      </c>
      <c r="AQ212">
        <v>13</v>
      </c>
    </row>
    <row r="213" spans="1:30" ht="12.75">
      <c r="A213" t="s">
        <v>414</v>
      </c>
      <c r="B213" s="74">
        <v>44</v>
      </c>
      <c r="C213" s="74">
        <v>0</v>
      </c>
      <c r="D213" s="74">
        <v>44</v>
      </c>
      <c r="E213" s="74"/>
      <c r="F213" s="74"/>
      <c r="G213" s="74"/>
      <c r="H213" t="s">
        <v>222</v>
      </c>
      <c r="I213">
        <v>0</v>
      </c>
      <c r="J213">
        <v>1</v>
      </c>
      <c r="K213">
        <v>2</v>
      </c>
      <c r="L213">
        <v>0</v>
      </c>
      <c r="M213">
        <v>3</v>
      </c>
      <c r="N213">
        <v>0</v>
      </c>
      <c r="O213">
        <v>0</v>
      </c>
      <c r="P213">
        <v>0</v>
      </c>
      <c r="Q213">
        <v>6</v>
      </c>
      <c r="R213" t="s">
        <v>222</v>
      </c>
      <c r="S213">
        <v>0</v>
      </c>
      <c r="T213">
        <v>0</v>
      </c>
      <c r="U213">
        <v>0</v>
      </c>
      <c r="V213">
        <v>1</v>
      </c>
      <c r="W213">
        <v>2</v>
      </c>
      <c r="X213">
        <v>3</v>
      </c>
      <c r="Y213">
        <v>6</v>
      </c>
      <c r="Z213">
        <v>3</v>
      </c>
      <c r="AA213">
        <v>5</v>
      </c>
      <c r="AB213">
        <v>6</v>
      </c>
      <c r="AC213">
        <v>10</v>
      </c>
      <c r="AD213">
        <v>30</v>
      </c>
    </row>
    <row r="214" spans="1:43" ht="12.75">
      <c r="A214" t="s">
        <v>416</v>
      </c>
      <c r="B214" s="74">
        <v>216</v>
      </c>
      <c r="C214" s="74">
        <v>4</v>
      </c>
      <c r="D214" s="74">
        <v>220</v>
      </c>
      <c r="E214" s="74"/>
      <c r="F214" s="74"/>
      <c r="G214" s="74"/>
      <c r="H214" t="s">
        <v>542</v>
      </c>
      <c r="I214">
        <v>2</v>
      </c>
      <c r="J214">
        <v>3</v>
      </c>
      <c r="K214">
        <v>2</v>
      </c>
      <c r="L214">
        <v>0</v>
      </c>
      <c r="M214">
        <v>4</v>
      </c>
      <c r="N214">
        <v>2</v>
      </c>
      <c r="O214">
        <v>0</v>
      </c>
      <c r="P214">
        <v>3</v>
      </c>
      <c r="Q214">
        <v>16</v>
      </c>
      <c r="R214" t="s">
        <v>542</v>
      </c>
      <c r="S214">
        <v>1</v>
      </c>
      <c r="T214">
        <v>0</v>
      </c>
      <c r="U214">
        <v>1</v>
      </c>
      <c r="V214">
        <v>0</v>
      </c>
      <c r="W214">
        <v>5</v>
      </c>
      <c r="X214">
        <v>8</v>
      </c>
      <c r="Y214">
        <v>13</v>
      </c>
      <c r="Z214">
        <v>3</v>
      </c>
      <c r="AA214">
        <v>7</v>
      </c>
      <c r="AB214">
        <v>10</v>
      </c>
      <c r="AC214">
        <v>39</v>
      </c>
      <c r="AD214">
        <v>73</v>
      </c>
      <c r="AE214" t="s">
        <v>542</v>
      </c>
      <c r="AF214">
        <v>0</v>
      </c>
      <c r="AG214">
        <v>0</v>
      </c>
      <c r="AH214">
        <v>0</v>
      </c>
      <c r="AI214">
        <v>1</v>
      </c>
      <c r="AJ214">
        <v>0</v>
      </c>
      <c r="AK214">
        <v>2</v>
      </c>
      <c r="AL214">
        <v>3</v>
      </c>
      <c r="AM214">
        <v>0</v>
      </c>
      <c r="AN214">
        <v>0</v>
      </c>
      <c r="AO214">
        <v>1</v>
      </c>
      <c r="AP214">
        <v>1</v>
      </c>
      <c r="AQ214">
        <v>5</v>
      </c>
    </row>
    <row r="215" spans="1:43" ht="12.75">
      <c r="A215" t="s">
        <v>110</v>
      </c>
      <c r="B215" s="74">
        <v>390</v>
      </c>
      <c r="C215" s="74">
        <v>58</v>
      </c>
      <c r="D215" s="74">
        <v>448</v>
      </c>
      <c r="E215" s="74"/>
      <c r="F215" s="74"/>
      <c r="G215" s="74"/>
      <c r="H215" t="s">
        <v>176</v>
      </c>
      <c r="I215">
        <v>1</v>
      </c>
      <c r="J215">
        <v>2</v>
      </c>
      <c r="K215">
        <v>5</v>
      </c>
      <c r="L215">
        <v>9</v>
      </c>
      <c r="M215">
        <v>15</v>
      </c>
      <c r="N215">
        <v>0</v>
      </c>
      <c r="O215">
        <v>0</v>
      </c>
      <c r="P215">
        <v>1</v>
      </c>
      <c r="Q215">
        <v>33</v>
      </c>
      <c r="R215" t="s">
        <v>176</v>
      </c>
      <c r="S215">
        <v>0</v>
      </c>
      <c r="T215">
        <v>0</v>
      </c>
      <c r="U215">
        <v>0</v>
      </c>
      <c r="V215">
        <v>7</v>
      </c>
      <c r="W215">
        <v>7</v>
      </c>
      <c r="X215">
        <v>18</v>
      </c>
      <c r="Y215">
        <v>32</v>
      </c>
      <c r="Z215">
        <v>1</v>
      </c>
      <c r="AA215">
        <v>27</v>
      </c>
      <c r="AB215">
        <v>15</v>
      </c>
      <c r="AC215">
        <v>574</v>
      </c>
      <c r="AD215">
        <v>649</v>
      </c>
      <c r="AE215" t="s">
        <v>176</v>
      </c>
      <c r="AF215">
        <v>0</v>
      </c>
      <c r="AG215">
        <v>0</v>
      </c>
      <c r="AH215">
        <v>0</v>
      </c>
      <c r="AI215">
        <v>0</v>
      </c>
      <c r="AJ215">
        <v>1</v>
      </c>
      <c r="AK215">
        <v>0</v>
      </c>
      <c r="AL215">
        <v>1</v>
      </c>
      <c r="AM215">
        <v>0</v>
      </c>
      <c r="AN215">
        <v>2</v>
      </c>
      <c r="AO215">
        <v>1</v>
      </c>
      <c r="AP215">
        <v>3</v>
      </c>
      <c r="AQ215">
        <v>7</v>
      </c>
    </row>
    <row r="216" spans="1:43" ht="12.75">
      <c r="A216" t="s">
        <v>112</v>
      </c>
      <c r="B216" s="74">
        <v>19</v>
      </c>
      <c r="C216" s="74">
        <v>1</v>
      </c>
      <c r="D216" s="74">
        <v>20</v>
      </c>
      <c r="E216" s="74"/>
      <c r="F216" s="74"/>
      <c r="G216" s="74"/>
      <c r="H216" t="s">
        <v>598</v>
      </c>
      <c r="I216">
        <v>10</v>
      </c>
      <c r="J216">
        <v>9</v>
      </c>
      <c r="K216">
        <v>3</v>
      </c>
      <c r="L216">
        <v>0</v>
      </c>
      <c r="M216">
        <v>9</v>
      </c>
      <c r="N216">
        <v>0</v>
      </c>
      <c r="O216">
        <v>5</v>
      </c>
      <c r="P216">
        <v>0</v>
      </c>
      <c r="Q216">
        <v>36</v>
      </c>
      <c r="R216" t="s">
        <v>598</v>
      </c>
      <c r="S216">
        <v>0</v>
      </c>
      <c r="T216">
        <v>1</v>
      </c>
      <c r="U216">
        <v>1</v>
      </c>
      <c r="V216">
        <v>2</v>
      </c>
      <c r="W216">
        <v>8</v>
      </c>
      <c r="X216">
        <v>26</v>
      </c>
      <c r="Y216">
        <v>36</v>
      </c>
      <c r="Z216">
        <v>1</v>
      </c>
      <c r="AA216">
        <v>28</v>
      </c>
      <c r="AB216">
        <v>24</v>
      </c>
      <c r="AC216">
        <v>405</v>
      </c>
      <c r="AD216">
        <v>495</v>
      </c>
      <c r="AE216" t="s">
        <v>598</v>
      </c>
      <c r="AF216">
        <v>0</v>
      </c>
      <c r="AG216">
        <v>0</v>
      </c>
      <c r="AH216">
        <v>0</v>
      </c>
      <c r="AI216">
        <v>0</v>
      </c>
      <c r="AJ216">
        <v>0</v>
      </c>
      <c r="AK216">
        <v>0</v>
      </c>
      <c r="AL216">
        <v>0</v>
      </c>
      <c r="AM216">
        <v>0</v>
      </c>
      <c r="AN216">
        <v>0</v>
      </c>
      <c r="AO216">
        <v>0</v>
      </c>
      <c r="AP216">
        <v>4</v>
      </c>
      <c r="AQ216">
        <v>4</v>
      </c>
    </row>
    <row r="217" spans="1:43" ht="12.75">
      <c r="A217" t="s">
        <v>141</v>
      </c>
      <c r="B217" s="74">
        <v>594</v>
      </c>
      <c r="C217" s="74">
        <v>16</v>
      </c>
      <c r="D217" s="74">
        <v>610</v>
      </c>
      <c r="E217" s="74"/>
      <c r="F217" s="74"/>
      <c r="G217" s="74"/>
      <c r="H217" t="s">
        <v>590</v>
      </c>
      <c r="I217">
        <v>15</v>
      </c>
      <c r="J217">
        <v>14</v>
      </c>
      <c r="K217">
        <v>12</v>
      </c>
      <c r="L217">
        <v>5</v>
      </c>
      <c r="M217">
        <v>30</v>
      </c>
      <c r="N217">
        <v>0</v>
      </c>
      <c r="O217">
        <v>13</v>
      </c>
      <c r="P217">
        <v>3</v>
      </c>
      <c r="Q217">
        <v>92</v>
      </c>
      <c r="R217" t="s">
        <v>590</v>
      </c>
      <c r="S217">
        <v>0</v>
      </c>
      <c r="T217">
        <v>0</v>
      </c>
      <c r="U217">
        <v>0</v>
      </c>
      <c r="V217">
        <v>14</v>
      </c>
      <c r="W217">
        <v>24</v>
      </c>
      <c r="X217">
        <v>51</v>
      </c>
      <c r="Y217">
        <v>89</v>
      </c>
      <c r="Z217">
        <v>0</v>
      </c>
      <c r="AA217">
        <v>57</v>
      </c>
      <c r="AB217">
        <v>55</v>
      </c>
      <c r="AC217">
        <v>542</v>
      </c>
      <c r="AD217">
        <v>743</v>
      </c>
      <c r="AE217" t="s">
        <v>590</v>
      </c>
      <c r="AF217">
        <v>0</v>
      </c>
      <c r="AG217">
        <v>0</v>
      </c>
      <c r="AH217">
        <v>0</v>
      </c>
      <c r="AI217">
        <v>0</v>
      </c>
      <c r="AJ217">
        <v>1</v>
      </c>
      <c r="AK217">
        <v>2</v>
      </c>
      <c r="AL217">
        <v>3</v>
      </c>
      <c r="AM217">
        <v>1</v>
      </c>
      <c r="AN217">
        <v>10</v>
      </c>
      <c r="AO217">
        <v>1</v>
      </c>
      <c r="AP217">
        <v>24</v>
      </c>
      <c r="AQ217">
        <v>39</v>
      </c>
    </row>
    <row r="218" spans="1:43" ht="12.75">
      <c r="A218" t="s">
        <v>115</v>
      </c>
      <c r="B218" s="74">
        <v>906</v>
      </c>
      <c r="C218" s="74">
        <v>60</v>
      </c>
      <c r="D218" s="74">
        <v>966</v>
      </c>
      <c r="E218" s="74"/>
      <c r="F218" s="74"/>
      <c r="G218" s="74"/>
      <c r="H218" t="s">
        <v>587</v>
      </c>
      <c r="I218">
        <v>12</v>
      </c>
      <c r="J218">
        <v>13</v>
      </c>
      <c r="K218">
        <v>2</v>
      </c>
      <c r="L218">
        <v>0</v>
      </c>
      <c r="M218">
        <v>8</v>
      </c>
      <c r="N218">
        <v>0</v>
      </c>
      <c r="O218">
        <v>5</v>
      </c>
      <c r="P218">
        <v>0</v>
      </c>
      <c r="Q218">
        <v>40</v>
      </c>
      <c r="R218" t="s">
        <v>587</v>
      </c>
      <c r="S218">
        <v>0</v>
      </c>
      <c r="T218">
        <v>0</v>
      </c>
      <c r="U218">
        <v>0</v>
      </c>
      <c r="V218">
        <v>5</v>
      </c>
      <c r="W218">
        <v>7</v>
      </c>
      <c r="X218">
        <v>28</v>
      </c>
      <c r="Y218">
        <v>40</v>
      </c>
      <c r="Z218">
        <v>0</v>
      </c>
      <c r="AA218">
        <v>21</v>
      </c>
      <c r="AB218">
        <v>9</v>
      </c>
      <c r="AC218">
        <v>341</v>
      </c>
      <c r="AD218">
        <v>411</v>
      </c>
      <c r="AE218" t="s">
        <v>587</v>
      </c>
      <c r="AF218">
        <v>0</v>
      </c>
      <c r="AG218">
        <v>0</v>
      </c>
      <c r="AH218">
        <v>0</v>
      </c>
      <c r="AI218">
        <v>0</v>
      </c>
      <c r="AJ218">
        <v>0</v>
      </c>
      <c r="AK218">
        <v>0</v>
      </c>
      <c r="AL218">
        <v>0</v>
      </c>
      <c r="AM218">
        <v>0</v>
      </c>
      <c r="AN218">
        <v>0</v>
      </c>
      <c r="AO218">
        <v>0</v>
      </c>
      <c r="AP218">
        <v>2</v>
      </c>
      <c r="AQ218">
        <v>2</v>
      </c>
    </row>
    <row r="219" spans="1:43" ht="12.75">
      <c r="A219" t="s">
        <v>117</v>
      </c>
      <c r="B219" s="74">
        <v>640</v>
      </c>
      <c r="C219" s="74">
        <v>118</v>
      </c>
      <c r="D219" s="74">
        <v>758</v>
      </c>
      <c r="E219" s="74"/>
      <c r="F219" s="74"/>
      <c r="G219" s="74"/>
      <c r="H219" t="s">
        <v>207</v>
      </c>
      <c r="I219">
        <v>0</v>
      </c>
      <c r="J219">
        <v>3</v>
      </c>
      <c r="K219">
        <v>5</v>
      </c>
      <c r="L219">
        <v>0</v>
      </c>
      <c r="M219">
        <v>10</v>
      </c>
      <c r="N219">
        <v>0</v>
      </c>
      <c r="O219">
        <v>0</v>
      </c>
      <c r="P219">
        <v>2</v>
      </c>
      <c r="Q219">
        <v>20</v>
      </c>
      <c r="R219" t="s">
        <v>207</v>
      </c>
      <c r="S219">
        <v>0</v>
      </c>
      <c r="T219">
        <v>0</v>
      </c>
      <c r="U219">
        <v>0</v>
      </c>
      <c r="V219">
        <v>4</v>
      </c>
      <c r="W219">
        <v>3</v>
      </c>
      <c r="X219">
        <v>11</v>
      </c>
      <c r="Y219">
        <v>18</v>
      </c>
      <c r="Z219">
        <v>0</v>
      </c>
      <c r="AA219">
        <v>13</v>
      </c>
      <c r="AB219">
        <v>5</v>
      </c>
      <c r="AC219">
        <v>277</v>
      </c>
      <c r="AD219">
        <v>313</v>
      </c>
      <c r="AE219" t="s">
        <v>207</v>
      </c>
      <c r="AF219">
        <v>0</v>
      </c>
      <c r="AG219">
        <v>0</v>
      </c>
      <c r="AH219">
        <v>0</v>
      </c>
      <c r="AI219">
        <v>0</v>
      </c>
      <c r="AJ219">
        <v>2</v>
      </c>
      <c r="AK219">
        <v>0</v>
      </c>
      <c r="AL219">
        <v>2</v>
      </c>
      <c r="AM219">
        <v>0</v>
      </c>
      <c r="AN219">
        <v>0</v>
      </c>
      <c r="AO219">
        <v>1</v>
      </c>
      <c r="AP219">
        <v>1</v>
      </c>
      <c r="AQ219">
        <v>4</v>
      </c>
    </row>
    <row r="220" spans="1:43" ht="12.75">
      <c r="A220" t="s">
        <v>119</v>
      </c>
      <c r="B220" s="74">
        <v>43</v>
      </c>
      <c r="C220" s="74">
        <v>2</v>
      </c>
      <c r="D220" s="74">
        <v>45</v>
      </c>
      <c r="E220" s="74"/>
      <c r="F220" s="74"/>
      <c r="G220" s="74"/>
      <c r="H220" t="s">
        <v>119</v>
      </c>
      <c r="I220">
        <v>0</v>
      </c>
      <c r="J220">
        <v>1</v>
      </c>
      <c r="K220">
        <v>1</v>
      </c>
      <c r="L220">
        <v>0</v>
      </c>
      <c r="M220">
        <v>5</v>
      </c>
      <c r="N220">
        <v>1</v>
      </c>
      <c r="O220">
        <v>0</v>
      </c>
      <c r="P220">
        <v>0</v>
      </c>
      <c r="Q220">
        <v>8</v>
      </c>
      <c r="R220" t="s">
        <v>119</v>
      </c>
      <c r="S220">
        <v>0</v>
      </c>
      <c r="T220">
        <v>0</v>
      </c>
      <c r="U220">
        <v>0</v>
      </c>
      <c r="V220">
        <v>0</v>
      </c>
      <c r="W220">
        <v>2</v>
      </c>
      <c r="X220">
        <v>6</v>
      </c>
      <c r="Y220">
        <v>8</v>
      </c>
      <c r="Z220">
        <v>4</v>
      </c>
      <c r="AA220">
        <v>12</v>
      </c>
      <c r="AB220">
        <v>5</v>
      </c>
      <c r="AC220">
        <v>14</v>
      </c>
      <c r="AD220">
        <v>43</v>
      </c>
      <c r="AE220" t="s">
        <v>119</v>
      </c>
      <c r="AF220">
        <v>0</v>
      </c>
      <c r="AG220">
        <v>0</v>
      </c>
      <c r="AH220">
        <v>0</v>
      </c>
      <c r="AI220">
        <v>0</v>
      </c>
      <c r="AJ220">
        <v>0</v>
      </c>
      <c r="AK220">
        <v>0</v>
      </c>
      <c r="AL220">
        <v>0</v>
      </c>
      <c r="AM220">
        <v>0</v>
      </c>
      <c r="AN220">
        <v>0</v>
      </c>
      <c r="AO220">
        <v>0</v>
      </c>
      <c r="AP220">
        <v>2</v>
      </c>
      <c r="AQ220">
        <v>2</v>
      </c>
    </row>
    <row r="221" spans="1:43" ht="12.75">
      <c r="A221" t="s">
        <v>121</v>
      </c>
      <c r="B221" s="74">
        <v>225</v>
      </c>
      <c r="C221" s="74">
        <v>0</v>
      </c>
      <c r="D221" s="74">
        <v>225</v>
      </c>
      <c r="E221" s="74"/>
      <c r="F221" s="74"/>
      <c r="G221" s="74"/>
      <c r="H221" t="s">
        <v>326</v>
      </c>
      <c r="I221">
        <v>29</v>
      </c>
      <c r="J221">
        <v>15</v>
      </c>
      <c r="K221">
        <v>0</v>
      </c>
      <c r="L221">
        <v>6</v>
      </c>
      <c r="M221">
        <v>27</v>
      </c>
      <c r="N221">
        <v>10</v>
      </c>
      <c r="O221">
        <v>9</v>
      </c>
      <c r="P221">
        <v>38</v>
      </c>
      <c r="Q221">
        <v>134</v>
      </c>
      <c r="R221" t="s">
        <v>326</v>
      </c>
      <c r="S221">
        <v>42</v>
      </c>
      <c r="T221">
        <v>4</v>
      </c>
      <c r="U221">
        <v>46</v>
      </c>
      <c r="V221">
        <v>12</v>
      </c>
      <c r="W221">
        <v>28</v>
      </c>
      <c r="X221">
        <v>56</v>
      </c>
      <c r="Y221">
        <v>96</v>
      </c>
      <c r="Z221">
        <v>17</v>
      </c>
      <c r="AA221">
        <v>49</v>
      </c>
      <c r="AB221">
        <v>29</v>
      </c>
      <c r="AC221">
        <v>1271</v>
      </c>
      <c r="AD221">
        <v>1508</v>
      </c>
      <c r="AE221" t="s">
        <v>326</v>
      </c>
      <c r="AF221">
        <v>0</v>
      </c>
      <c r="AG221">
        <v>0</v>
      </c>
      <c r="AH221">
        <v>0</v>
      </c>
      <c r="AI221">
        <v>2</v>
      </c>
      <c r="AJ221">
        <v>4</v>
      </c>
      <c r="AK221">
        <v>32</v>
      </c>
      <c r="AL221">
        <v>38</v>
      </c>
      <c r="AM221">
        <v>1</v>
      </c>
      <c r="AN221">
        <v>8</v>
      </c>
      <c r="AO221">
        <v>1</v>
      </c>
      <c r="AP221">
        <v>10</v>
      </c>
      <c r="AQ221">
        <v>58</v>
      </c>
    </row>
    <row r="222" spans="2:43" ht="12.75">
      <c r="B222" s="73"/>
      <c r="C222" s="73"/>
      <c r="H222" t="s">
        <v>555</v>
      </c>
      <c r="I222">
        <v>14</v>
      </c>
      <c r="J222">
        <v>13</v>
      </c>
      <c r="K222">
        <v>2</v>
      </c>
      <c r="L222">
        <v>0</v>
      </c>
      <c r="M222">
        <v>11</v>
      </c>
      <c r="N222">
        <v>0</v>
      </c>
      <c r="O222">
        <v>14</v>
      </c>
      <c r="P222">
        <v>1</v>
      </c>
      <c r="Q222">
        <v>55</v>
      </c>
      <c r="R222" t="s">
        <v>555</v>
      </c>
      <c r="S222">
        <v>0</v>
      </c>
      <c r="T222">
        <v>1</v>
      </c>
      <c r="U222">
        <v>1</v>
      </c>
      <c r="V222">
        <v>1</v>
      </c>
      <c r="W222">
        <v>9</v>
      </c>
      <c r="X222">
        <v>44</v>
      </c>
      <c r="Y222">
        <v>54</v>
      </c>
      <c r="Z222">
        <v>3</v>
      </c>
      <c r="AA222">
        <v>47</v>
      </c>
      <c r="AB222">
        <v>37</v>
      </c>
      <c r="AC222">
        <v>429</v>
      </c>
      <c r="AD222">
        <v>571</v>
      </c>
      <c r="AE222" t="s">
        <v>555</v>
      </c>
      <c r="AF222">
        <v>0</v>
      </c>
      <c r="AG222">
        <v>0</v>
      </c>
      <c r="AH222">
        <v>0</v>
      </c>
      <c r="AI222">
        <v>0</v>
      </c>
      <c r="AJ222">
        <v>0</v>
      </c>
      <c r="AK222">
        <v>1</v>
      </c>
      <c r="AL222">
        <v>1</v>
      </c>
      <c r="AM222">
        <v>0</v>
      </c>
      <c r="AN222">
        <v>0</v>
      </c>
      <c r="AO222">
        <v>0</v>
      </c>
      <c r="AP222">
        <v>14</v>
      </c>
      <c r="AQ222">
        <v>15</v>
      </c>
    </row>
    <row r="223" spans="2:30" ht="12.75">
      <c r="B223" s="73"/>
      <c r="C223" s="73"/>
      <c r="H223" t="s">
        <v>515</v>
      </c>
      <c r="I223">
        <v>5</v>
      </c>
      <c r="J223">
        <v>11</v>
      </c>
      <c r="K223">
        <v>1</v>
      </c>
      <c r="L223">
        <v>0</v>
      </c>
      <c r="M223">
        <v>6</v>
      </c>
      <c r="N223">
        <v>0</v>
      </c>
      <c r="O223">
        <v>0</v>
      </c>
      <c r="P223">
        <v>0</v>
      </c>
      <c r="Q223">
        <v>23</v>
      </c>
      <c r="R223" t="s">
        <v>515</v>
      </c>
      <c r="S223">
        <v>0</v>
      </c>
      <c r="T223">
        <v>0</v>
      </c>
      <c r="U223">
        <v>0</v>
      </c>
      <c r="V223">
        <v>1</v>
      </c>
      <c r="W223">
        <v>4</v>
      </c>
      <c r="X223">
        <v>18</v>
      </c>
      <c r="Y223">
        <v>23</v>
      </c>
      <c r="Z223">
        <v>0</v>
      </c>
      <c r="AA223">
        <v>20</v>
      </c>
      <c r="AB223">
        <v>7</v>
      </c>
      <c r="AC223">
        <v>250</v>
      </c>
      <c r="AD223">
        <v>300</v>
      </c>
    </row>
    <row r="224" spans="2:43" ht="12.75">
      <c r="B224" s="73"/>
      <c r="C224" s="73"/>
      <c r="H224" t="s">
        <v>443</v>
      </c>
      <c r="I224">
        <v>10</v>
      </c>
      <c r="J224">
        <v>10</v>
      </c>
      <c r="K224">
        <v>0</v>
      </c>
      <c r="L224">
        <v>0</v>
      </c>
      <c r="M224">
        <v>12</v>
      </c>
      <c r="N224">
        <v>2</v>
      </c>
      <c r="O224">
        <v>8</v>
      </c>
      <c r="P224">
        <v>13</v>
      </c>
      <c r="Q224">
        <v>55</v>
      </c>
      <c r="R224" t="s">
        <v>443</v>
      </c>
      <c r="S224">
        <v>1</v>
      </c>
      <c r="T224">
        <v>0</v>
      </c>
      <c r="U224">
        <v>1</v>
      </c>
      <c r="V224">
        <v>5</v>
      </c>
      <c r="W224">
        <v>10</v>
      </c>
      <c r="X224">
        <v>27</v>
      </c>
      <c r="Y224">
        <v>42</v>
      </c>
      <c r="Z224">
        <v>7</v>
      </c>
      <c r="AA224">
        <v>38</v>
      </c>
      <c r="AB224">
        <v>28</v>
      </c>
      <c r="AC224">
        <v>607</v>
      </c>
      <c r="AD224">
        <v>723</v>
      </c>
      <c r="AE224" t="s">
        <v>443</v>
      </c>
      <c r="AF224">
        <v>0</v>
      </c>
      <c r="AG224">
        <v>0</v>
      </c>
      <c r="AH224">
        <v>0</v>
      </c>
      <c r="AI224">
        <v>4</v>
      </c>
      <c r="AJ224">
        <v>2</v>
      </c>
      <c r="AK224">
        <v>7</v>
      </c>
      <c r="AL224">
        <v>13</v>
      </c>
      <c r="AM224">
        <v>0</v>
      </c>
      <c r="AN224">
        <v>1</v>
      </c>
      <c r="AO224">
        <v>0</v>
      </c>
      <c r="AP224">
        <v>7</v>
      </c>
      <c r="AQ224">
        <v>21</v>
      </c>
    </row>
    <row r="225" spans="2:43" ht="12.75">
      <c r="B225" s="73"/>
      <c r="C225" s="73"/>
      <c r="H225" t="s">
        <v>435</v>
      </c>
      <c r="I225">
        <v>40</v>
      </c>
      <c r="J225">
        <v>71</v>
      </c>
      <c r="K225">
        <v>27</v>
      </c>
      <c r="L225">
        <v>50</v>
      </c>
      <c r="M225">
        <v>154</v>
      </c>
      <c r="N225">
        <v>261</v>
      </c>
      <c r="O225">
        <v>300</v>
      </c>
      <c r="P225">
        <v>240</v>
      </c>
      <c r="Q225">
        <v>1143</v>
      </c>
      <c r="R225" t="s">
        <v>435</v>
      </c>
      <c r="S225">
        <v>232</v>
      </c>
      <c r="T225">
        <v>5</v>
      </c>
      <c r="U225">
        <v>237</v>
      </c>
      <c r="V225">
        <v>162</v>
      </c>
      <c r="W225">
        <v>190</v>
      </c>
      <c r="X225">
        <v>551</v>
      </c>
      <c r="Y225">
        <v>903</v>
      </c>
      <c r="Z225">
        <v>22</v>
      </c>
      <c r="AA225">
        <v>269</v>
      </c>
      <c r="AB225">
        <v>253</v>
      </c>
      <c r="AC225">
        <v>1342</v>
      </c>
      <c r="AD225">
        <v>3026</v>
      </c>
      <c r="AE225" t="s">
        <v>435</v>
      </c>
      <c r="AF225">
        <v>23</v>
      </c>
      <c r="AG225">
        <v>7</v>
      </c>
      <c r="AH225">
        <v>30</v>
      </c>
      <c r="AI225">
        <v>104</v>
      </c>
      <c r="AJ225">
        <v>62</v>
      </c>
      <c r="AK225">
        <v>74</v>
      </c>
      <c r="AL225">
        <v>240</v>
      </c>
      <c r="AM225">
        <v>5</v>
      </c>
      <c r="AN225">
        <v>23</v>
      </c>
      <c r="AO225">
        <v>3</v>
      </c>
      <c r="AP225">
        <v>83</v>
      </c>
      <c r="AQ225">
        <v>384</v>
      </c>
    </row>
    <row r="226" spans="2:30" ht="12.75">
      <c r="B226" s="73"/>
      <c r="C226" s="73"/>
      <c r="H226" t="s">
        <v>223</v>
      </c>
      <c r="I226">
        <v>0</v>
      </c>
      <c r="J226">
        <v>9</v>
      </c>
      <c r="K226">
        <v>1</v>
      </c>
      <c r="L226">
        <v>0</v>
      </c>
      <c r="M226">
        <v>5</v>
      </c>
      <c r="N226">
        <v>0</v>
      </c>
      <c r="O226">
        <v>0</v>
      </c>
      <c r="P226">
        <v>0</v>
      </c>
      <c r="Q226">
        <v>15</v>
      </c>
      <c r="R226" t="s">
        <v>223</v>
      </c>
      <c r="S226">
        <v>1</v>
      </c>
      <c r="T226">
        <v>0</v>
      </c>
      <c r="U226">
        <v>1</v>
      </c>
      <c r="V226">
        <v>0</v>
      </c>
      <c r="W226">
        <v>4</v>
      </c>
      <c r="X226">
        <v>11</v>
      </c>
      <c r="Y226">
        <v>15</v>
      </c>
      <c r="Z226">
        <v>2</v>
      </c>
      <c r="AA226">
        <v>11</v>
      </c>
      <c r="AB226">
        <v>7</v>
      </c>
      <c r="AC226">
        <v>30</v>
      </c>
      <c r="AD226">
        <v>66</v>
      </c>
    </row>
    <row r="227" spans="2:43" ht="12.75">
      <c r="B227" s="73"/>
      <c r="C227" s="73"/>
      <c r="H227" t="s">
        <v>509</v>
      </c>
      <c r="I227">
        <v>6</v>
      </c>
      <c r="J227">
        <v>24</v>
      </c>
      <c r="K227">
        <v>3</v>
      </c>
      <c r="L227">
        <v>4</v>
      </c>
      <c r="M227">
        <v>11</v>
      </c>
      <c r="N227">
        <v>0</v>
      </c>
      <c r="O227">
        <v>1</v>
      </c>
      <c r="P227">
        <v>1</v>
      </c>
      <c r="Q227">
        <v>50</v>
      </c>
      <c r="R227" t="s">
        <v>509</v>
      </c>
      <c r="S227">
        <v>0</v>
      </c>
      <c r="T227">
        <v>0</v>
      </c>
      <c r="U227">
        <v>0</v>
      </c>
      <c r="V227">
        <v>5</v>
      </c>
      <c r="W227">
        <v>15</v>
      </c>
      <c r="X227">
        <v>29</v>
      </c>
      <c r="Y227">
        <v>49</v>
      </c>
      <c r="Z227">
        <v>7</v>
      </c>
      <c r="AA227">
        <v>37</v>
      </c>
      <c r="AB227">
        <v>30</v>
      </c>
      <c r="AC227">
        <v>505</v>
      </c>
      <c r="AD227">
        <v>628</v>
      </c>
      <c r="AE227" t="s">
        <v>509</v>
      </c>
      <c r="AF227">
        <v>0</v>
      </c>
      <c r="AG227">
        <v>0</v>
      </c>
      <c r="AH227">
        <v>0</v>
      </c>
      <c r="AI227">
        <v>0</v>
      </c>
      <c r="AJ227">
        <v>1</v>
      </c>
      <c r="AK227">
        <v>0</v>
      </c>
      <c r="AL227">
        <v>1</v>
      </c>
      <c r="AM227">
        <v>0</v>
      </c>
      <c r="AN227">
        <v>1</v>
      </c>
      <c r="AO227">
        <v>3</v>
      </c>
      <c r="AP227">
        <v>2</v>
      </c>
      <c r="AQ227">
        <v>7</v>
      </c>
    </row>
    <row r="228" spans="2:43" ht="12.75">
      <c r="B228" s="73"/>
      <c r="C228" s="73"/>
      <c r="H228" t="s">
        <v>249</v>
      </c>
      <c r="I228">
        <v>7</v>
      </c>
      <c r="J228">
        <v>16</v>
      </c>
      <c r="K228">
        <v>2</v>
      </c>
      <c r="L228">
        <v>0</v>
      </c>
      <c r="M228">
        <v>4</v>
      </c>
      <c r="N228">
        <v>0</v>
      </c>
      <c r="O228">
        <v>1</v>
      </c>
      <c r="P228">
        <v>1</v>
      </c>
      <c r="Q228">
        <v>31</v>
      </c>
      <c r="R228" t="s">
        <v>249</v>
      </c>
      <c r="S228">
        <v>0</v>
      </c>
      <c r="T228">
        <v>0</v>
      </c>
      <c r="U228">
        <v>0</v>
      </c>
      <c r="V228">
        <v>6</v>
      </c>
      <c r="W228">
        <v>7</v>
      </c>
      <c r="X228">
        <v>17</v>
      </c>
      <c r="Y228">
        <v>30</v>
      </c>
      <c r="Z228">
        <v>0</v>
      </c>
      <c r="AA228">
        <v>23</v>
      </c>
      <c r="AB228">
        <v>6</v>
      </c>
      <c r="AC228">
        <v>366</v>
      </c>
      <c r="AD228">
        <v>425</v>
      </c>
      <c r="AE228" t="s">
        <v>249</v>
      </c>
      <c r="AF228">
        <v>0</v>
      </c>
      <c r="AG228">
        <v>0</v>
      </c>
      <c r="AH228">
        <v>0</v>
      </c>
      <c r="AI228">
        <v>0</v>
      </c>
      <c r="AJ228">
        <v>0</v>
      </c>
      <c r="AK228">
        <v>1</v>
      </c>
      <c r="AL228">
        <v>1</v>
      </c>
      <c r="AM228">
        <v>0</v>
      </c>
      <c r="AN228">
        <v>1</v>
      </c>
      <c r="AO228">
        <v>0</v>
      </c>
      <c r="AP228">
        <v>4</v>
      </c>
      <c r="AQ228">
        <v>6</v>
      </c>
    </row>
    <row r="229" spans="2:43" ht="12.75">
      <c r="B229" s="73"/>
      <c r="C229" s="73"/>
      <c r="H229" t="s">
        <v>293</v>
      </c>
      <c r="I229">
        <v>5</v>
      </c>
      <c r="J229">
        <v>7</v>
      </c>
      <c r="K229">
        <v>2</v>
      </c>
      <c r="L229">
        <v>0</v>
      </c>
      <c r="M229">
        <v>5</v>
      </c>
      <c r="N229">
        <v>0</v>
      </c>
      <c r="O229">
        <v>0</v>
      </c>
      <c r="P229">
        <v>10</v>
      </c>
      <c r="Q229">
        <v>29</v>
      </c>
      <c r="R229" t="s">
        <v>293</v>
      </c>
      <c r="S229">
        <v>1</v>
      </c>
      <c r="T229">
        <v>0</v>
      </c>
      <c r="U229">
        <v>1</v>
      </c>
      <c r="V229">
        <v>1</v>
      </c>
      <c r="W229">
        <v>4</v>
      </c>
      <c r="X229">
        <v>14</v>
      </c>
      <c r="Y229">
        <v>19</v>
      </c>
      <c r="Z229">
        <v>6</v>
      </c>
      <c r="AA229">
        <v>17</v>
      </c>
      <c r="AB229">
        <v>11</v>
      </c>
      <c r="AC229">
        <v>99</v>
      </c>
      <c r="AD229">
        <v>153</v>
      </c>
      <c r="AE229" t="s">
        <v>293</v>
      </c>
      <c r="AF229">
        <v>0</v>
      </c>
      <c r="AG229">
        <v>0</v>
      </c>
      <c r="AH229">
        <v>0</v>
      </c>
      <c r="AI229">
        <v>1</v>
      </c>
      <c r="AJ229">
        <v>2</v>
      </c>
      <c r="AK229">
        <v>7</v>
      </c>
      <c r="AL229">
        <v>10</v>
      </c>
      <c r="AM229">
        <v>1</v>
      </c>
      <c r="AN229">
        <v>5</v>
      </c>
      <c r="AO229">
        <v>0</v>
      </c>
      <c r="AP229">
        <v>8</v>
      </c>
      <c r="AQ229">
        <v>24</v>
      </c>
    </row>
    <row r="230" spans="2:43" ht="12.75">
      <c r="B230" s="73"/>
      <c r="C230" s="73"/>
      <c r="H230" t="s">
        <v>551</v>
      </c>
      <c r="I230">
        <v>26</v>
      </c>
      <c r="J230">
        <v>25</v>
      </c>
      <c r="K230">
        <v>13</v>
      </c>
      <c r="L230">
        <v>68</v>
      </c>
      <c r="M230">
        <v>19</v>
      </c>
      <c r="N230">
        <v>0</v>
      </c>
      <c r="O230">
        <v>1</v>
      </c>
      <c r="P230">
        <v>67</v>
      </c>
      <c r="Q230">
        <v>219</v>
      </c>
      <c r="R230" t="s">
        <v>551</v>
      </c>
      <c r="S230">
        <v>1</v>
      </c>
      <c r="T230">
        <v>0</v>
      </c>
      <c r="U230">
        <v>1</v>
      </c>
      <c r="V230">
        <v>24</v>
      </c>
      <c r="W230">
        <v>50</v>
      </c>
      <c r="X230">
        <v>78</v>
      </c>
      <c r="Y230">
        <v>152</v>
      </c>
      <c r="Z230">
        <v>3</v>
      </c>
      <c r="AA230">
        <v>91</v>
      </c>
      <c r="AB230">
        <v>111</v>
      </c>
      <c r="AC230">
        <v>1693</v>
      </c>
      <c r="AD230">
        <v>2051</v>
      </c>
      <c r="AE230" t="s">
        <v>551</v>
      </c>
      <c r="AF230">
        <v>0</v>
      </c>
      <c r="AG230">
        <v>0</v>
      </c>
      <c r="AH230">
        <v>0</v>
      </c>
      <c r="AI230">
        <v>3</v>
      </c>
      <c r="AJ230">
        <v>6</v>
      </c>
      <c r="AK230">
        <v>58</v>
      </c>
      <c r="AL230">
        <v>67</v>
      </c>
      <c r="AM230">
        <v>2</v>
      </c>
      <c r="AN230">
        <v>69</v>
      </c>
      <c r="AO230">
        <v>5</v>
      </c>
      <c r="AP230">
        <v>48</v>
      </c>
      <c r="AQ230">
        <v>191</v>
      </c>
    </row>
    <row r="231" spans="2:43" ht="12.75">
      <c r="B231" s="73"/>
      <c r="C231" s="73"/>
      <c r="H231" t="s">
        <v>260</v>
      </c>
      <c r="I231">
        <v>41</v>
      </c>
      <c r="J231">
        <v>41</v>
      </c>
      <c r="K231">
        <v>24</v>
      </c>
      <c r="L231">
        <v>15</v>
      </c>
      <c r="M231">
        <v>23</v>
      </c>
      <c r="N231">
        <v>0</v>
      </c>
      <c r="O231">
        <v>0</v>
      </c>
      <c r="P231">
        <v>145</v>
      </c>
      <c r="Q231">
        <v>289</v>
      </c>
      <c r="R231" t="s">
        <v>260</v>
      </c>
      <c r="S231">
        <v>0</v>
      </c>
      <c r="T231">
        <v>0</v>
      </c>
      <c r="U231">
        <v>0</v>
      </c>
      <c r="V231">
        <v>17</v>
      </c>
      <c r="W231">
        <v>46</v>
      </c>
      <c r="X231">
        <v>81</v>
      </c>
      <c r="Y231">
        <v>144</v>
      </c>
      <c r="Z231">
        <v>4</v>
      </c>
      <c r="AA231">
        <v>95</v>
      </c>
      <c r="AB231">
        <v>73</v>
      </c>
      <c r="AC231">
        <v>978</v>
      </c>
      <c r="AD231">
        <v>1294</v>
      </c>
      <c r="AE231" t="s">
        <v>260</v>
      </c>
      <c r="AF231">
        <v>0</v>
      </c>
      <c r="AG231">
        <v>0</v>
      </c>
      <c r="AH231">
        <v>0</v>
      </c>
      <c r="AI231">
        <v>25</v>
      </c>
      <c r="AJ231">
        <v>37</v>
      </c>
      <c r="AK231">
        <v>83</v>
      </c>
      <c r="AL231">
        <v>145</v>
      </c>
      <c r="AM231">
        <v>1</v>
      </c>
      <c r="AN231">
        <v>31</v>
      </c>
      <c r="AO231">
        <v>14</v>
      </c>
      <c r="AP231">
        <v>65</v>
      </c>
      <c r="AQ231">
        <v>256</v>
      </c>
    </row>
    <row r="232" spans="2:43" ht="12.75">
      <c r="B232" s="73"/>
      <c r="C232" s="73"/>
      <c r="H232" t="s">
        <v>208</v>
      </c>
      <c r="I232">
        <v>0</v>
      </c>
      <c r="J232">
        <v>2</v>
      </c>
      <c r="K232">
        <v>6</v>
      </c>
      <c r="L232">
        <v>2</v>
      </c>
      <c r="M232">
        <v>10</v>
      </c>
      <c r="N232">
        <v>0</v>
      </c>
      <c r="O232">
        <v>0</v>
      </c>
      <c r="P232">
        <v>10</v>
      </c>
      <c r="Q232">
        <v>30</v>
      </c>
      <c r="R232" t="s">
        <v>208</v>
      </c>
      <c r="S232">
        <v>0</v>
      </c>
      <c r="T232">
        <v>0</v>
      </c>
      <c r="U232">
        <v>0</v>
      </c>
      <c r="V232">
        <v>6</v>
      </c>
      <c r="W232">
        <v>4</v>
      </c>
      <c r="X232">
        <v>10</v>
      </c>
      <c r="Y232">
        <v>20</v>
      </c>
      <c r="Z232">
        <v>1</v>
      </c>
      <c r="AA232">
        <v>13</v>
      </c>
      <c r="AB232">
        <v>6</v>
      </c>
      <c r="AC232">
        <v>257</v>
      </c>
      <c r="AD232">
        <v>297</v>
      </c>
      <c r="AE232" t="s">
        <v>208</v>
      </c>
      <c r="AF232">
        <v>0</v>
      </c>
      <c r="AG232">
        <v>0</v>
      </c>
      <c r="AH232">
        <v>0</v>
      </c>
      <c r="AI232">
        <v>6</v>
      </c>
      <c r="AJ232">
        <v>4</v>
      </c>
      <c r="AK232">
        <v>0</v>
      </c>
      <c r="AL232">
        <v>10</v>
      </c>
      <c r="AM232">
        <v>0</v>
      </c>
      <c r="AN232">
        <v>0</v>
      </c>
      <c r="AO232">
        <v>0</v>
      </c>
      <c r="AP232">
        <v>0</v>
      </c>
      <c r="AQ232">
        <v>10</v>
      </c>
    </row>
    <row r="233" spans="2:43" ht="12.75">
      <c r="B233" s="73"/>
      <c r="C233" s="73"/>
      <c r="H233" t="s">
        <v>209</v>
      </c>
      <c r="I233">
        <v>1</v>
      </c>
      <c r="J233">
        <v>5</v>
      </c>
      <c r="K233">
        <v>5</v>
      </c>
      <c r="L233">
        <v>1</v>
      </c>
      <c r="M233">
        <v>10</v>
      </c>
      <c r="N233">
        <v>0</v>
      </c>
      <c r="O233">
        <v>0</v>
      </c>
      <c r="P233">
        <v>9</v>
      </c>
      <c r="Q233">
        <v>31</v>
      </c>
      <c r="R233" t="s">
        <v>209</v>
      </c>
      <c r="S233">
        <v>1</v>
      </c>
      <c r="T233">
        <v>0</v>
      </c>
      <c r="U233">
        <v>1</v>
      </c>
      <c r="V233">
        <v>5</v>
      </c>
      <c r="W233">
        <v>5</v>
      </c>
      <c r="X233">
        <v>12</v>
      </c>
      <c r="Y233">
        <v>22</v>
      </c>
      <c r="Z233">
        <v>1</v>
      </c>
      <c r="AA233">
        <v>14</v>
      </c>
      <c r="AB233">
        <v>9</v>
      </c>
      <c r="AC233">
        <v>295</v>
      </c>
      <c r="AD233">
        <v>342</v>
      </c>
      <c r="AE233" t="s">
        <v>209</v>
      </c>
      <c r="AF233">
        <v>0</v>
      </c>
      <c r="AG233">
        <v>0</v>
      </c>
      <c r="AH233">
        <v>0</v>
      </c>
      <c r="AI233">
        <v>2</v>
      </c>
      <c r="AJ233">
        <v>6</v>
      </c>
      <c r="AK233">
        <v>1</v>
      </c>
      <c r="AL233">
        <v>9</v>
      </c>
      <c r="AM233">
        <v>0</v>
      </c>
      <c r="AN233">
        <v>0</v>
      </c>
      <c r="AO233">
        <v>0</v>
      </c>
      <c r="AP233">
        <v>0</v>
      </c>
      <c r="AQ233">
        <v>9</v>
      </c>
    </row>
    <row r="234" spans="2:43" ht="12.75">
      <c r="B234" s="73"/>
      <c r="C234" s="73"/>
      <c r="H234" t="s">
        <v>224</v>
      </c>
      <c r="I234">
        <v>0</v>
      </c>
      <c r="J234">
        <v>9</v>
      </c>
      <c r="K234">
        <v>0</v>
      </c>
      <c r="L234">
        <v>0</v>
      </c>
      <c r="M234">
        <v>3</v>
      </c>
      <c r="N234">
        <v>0</v>
      </c>
      <c r="O234">
        <v>0</v>
      </c>
      <c r="P234">
        <v>1</v>
      </c>
      <c r="Q234">
        <v>13</v>
      </c>
      <c r="R234" t="s">
        <v>224</v>
      </c>
      <c r="S234">
        <v>0</v>
      </c>
      <c r="T234">
        <v>0</v>
      </c>
      <c r="U234">
        <v>0</v>
      </c>
      <c r="V234">
        <v>1</v>
      </c>
      <c r="W234">
        <v>2</v>
      </c>
      <c r="X234">
        <v>9</v>
      </c>
      <c r="Y234">
        <v>12</v>
      </c>
      <c r="Z234">
        <v>1</v>
      </c>
      <c r="AA234">
        <v>5</v>
      </c>
      <c r="AB234">
        <v>5</v>
      </c>
      <c r="AC234">
        <v>26</v>
      </c>
      <c r="AD234">
        <v>49</v>
      </c>
      <c r="AE234" t="s">
        <v>224</v>
      </c>
      <c r="AF234">
        <v>0</v>
      </c>
      <c r="AG234">
        <v>0</v>
      </c>
      <c r="AH234">
        <v>0</v>
      </c>
      <c r="AI234">
        <v>0</v>
      </c>
      <c r="AJ234">
        <v>0</v>
      </c>
      <c r="AK234">
        <v>1</v>
      </c>
      <c r="AL234">
        <v>1</v>
      </c>
      <c r="AM234">
        <v>0</v>
      </c>
      <c r="AN234">
        <v>1</v>
      </c>
      <c r="AO234">
        <v>0</v>
      </c>
      <c r="AP234">
        <v>0</v>
      </c>
      <c r="AQ234">
        <v>2</v>
      </c>
    </row>
    <row r="235" spans="2:30" ht="12.75">
      <c r="B235" s="73"/>
      <c r="C235" s="73"/>
      <c r="H235" t="s">
        <v>121</v>
      </c>
      <c r="I235">
        <v>4</v>
      </c>
      <c r="J235">
        <v>3</v>
      </c>
      <c r="K235">
        <v>0</v>
      </c>
      <c r="L235">
        <v>0</v>
      </c>
      <c r="M235">
        <v>11</v>
      </c>
      <c r="N235">
        <v>0</v>
      </c>
      <c r="O235">
        <v>1</v>
      </c>
      <c r="P235">
        <v>0</v>
      </c>
      <c r="Q235">
        <v>19</v>
      </c>
      <c r="R235" t="s">
        <v>121</v>
      </c>
      <c r="S235">
        <v>0</v>
      </c>
      <c r="T235">
        <v>1</v>
      </c>
      <c r="U235">
        <v>1</v>
      </c>
      <c r="V235">
        <v>3</v>
      </c>
      <c r="W235">
        <v>4</v>
      </c>
      <c r="X235">
        <v>12</v>
      </c>
      <c r="Y235">
        <v>19</v>
      </c>
      <c r="Z235">
        <v>1</v>
      </c>
      <c r="AA235">
        <v>11</v>
      </c>
      <c r="AB235">
        <v>14</v>
      </c>
      <c r="AC235">
        <v>179</v>
      </c>
      <c r="AD235">
        <v>225</v>
      </c>
    </row>
    <row r="236" spans="2:43" ht="12.75">
      <c r="B236" s="73"/>
      <c r="C236" s="73"/>
      <c r="H236" t="s">
        <v>332</v>
      </c>
      <c r="I236">
        <v>6</v>
      </c>
      <c r="J236">
        <v>14</v>
      </c>
      <c r="K236">
        <v>2</v>
      </c>
      <c r="L236">
        <v>1</v>
      </c>
      <c r="M236">
        <v>11</v>
      </c>
      <c r="N236">
        <v>2</v>
      </c>
      <c r="O236">
        <v>0</v>
      </c>
      <c r="P236">
        <v>159</v>
      </c>
      <c r="Q236">
        <v>195</v>
      </c>
      <c r="R236" t="s">
        <v>332</v>
      </c>
      <c r="S236">
        <v>1</v>
      </c>
      <c r="T236">
        <v>1</v>
      </c>
      <c r="U236">
        <v>2</v>
      </c>
      <c r="V236">
        <v>5</v>
      </c>
      <c r="W236">
        <v>4</v>
      </c>
      <c r="X236">
        <v>27</v>
      </c>
      <c r="Y236">
        <v>36</v>
      </c>
      <c r="Z236">
        <v>1</v>
      </c>
      <c r="AA236">
        <v>36</v>
      </c>
      <c r="AB236">
        <v>15</v>
      </c>
      <c r="AC236">
        <v>401</v>
      </c>
      <c r="AD236">
        <v>491</v>
      </c>
      <c r="AE236" t="s">
        <v>332</v>
      </c>
      <c r="AF236">
        <v>3</v>
      </c>
      <c r="AG236">
        <v>0</v>
      </c>
      <c r="AH236">
        <v>3</v>
      </c>
      <c r="AI236">
        <v>3</v>
      </c>
      <c r="AJ236">
        <v>28</v>
      </c>
      <c r="AK236">
        <v>128</v>
      </c>
      <c r="AL236">
        <v>159</v>
      </c>
      <c r="AM236">
        <v>0</v>
      </c>
      <c r="AN236">
        <v>23</v>
      </c>
      <c r="AO236">
        <v>28</v>
      </c>
      <c r="AP236">
        <v>112</v>
      </c>
      <c r="AQ236">
        <v>325</v>
      </c>
    </row>
    <row r="237" spans="2:43" ht="12.75">
      <c r="B237" s="73"/>
      <c r="C237" s="73"/>
      <c r="H237" t="s">
        <v>361</v>
      </c>
      <c r="I237">
        <v>11</v>
      </c>
      <c r="J237">
        <v>12</v>
      </c>
      <c r="K237">
        <v>0</v>
      </c>
      <c r="L237">
        <v>1</v>
      </c>
      <c r="M237">
        <v>0</v>
      </c>
      <c r="N237">
        <v>4</v>
      </c>
      <c r="O237">
        <v>3</v>
      </c>
      <c r="P237">
        <v>8</v>
      </c>
      <c r="Q237">
        <v>39</v>
      </c>
      <c r="R237" t="s">
        <v>361</v>
      </c>
      <c r="S237">
        <v>0</v>
      </c>
      <c r="T237">
        <v>0</v>
      </c>
      <c r="U237">
        <v>0</v>
      </c>
      <c r="V237">
        <v>0</v>
      </c>
      <c r="W237">
        <v>8</v>
      </c>
      <c r="X237">
        <v>23</v>
      </c>
      <c r="Y237">
        <v>31</v>
      </c>
      <c r="Z237">
        <v>19</v>
      </c>
      <c r="AA237">
        <v>34</v>
      </c>
      <c r="AB237">
        <v>21</v>
      </c>
      <c r="AC237">
        <v>1031</v>
      </c>
      <c r="AD237">
        <v>1136</v>
      </c>
      <c r="AE237" t="s">
        <v>361</v>
      </c>
      <c r="AF237">
        <v>0</v>
      </c>
      <c r="AG237">
        <v>0</v>
      </c>
      <c r="AH237">
        <v>0</v>
      </c>
      <c r="AI237">
        <v>0</v>
      </c>
      <c r="AJ237">
        <v>0</v>
      </c>
      <c r="AK237">
        <v>8</v>
      </c>
      <c r="AL237">
        <v>8</v>
      </c>
      <c r="AM237">
        <v>0</v>
      </c>
      <c r="AN237">
        <v>4</v>
      </c>
      <c r="AO237">
        <v>0</v>
      </c>
      <c r="AP237">
        <v>7</v>
      </c>
      <c r="AQ237">
        <v>19</v>
      </c>
    </row>
    <row r="238" spans="2:43" ht="12.75">
      <c r="B238" s="73"/>
      <c r="C238" s="73"/>
      <c r="H238" t="s">
        <v>328</v>
      </c>
      <c r="I238">
        <v>8</v>
      </c>
      <c r="J238">
        <v>10</v>
      </c>
      <c r="K238">
        <v>0</v>
      </c>
      <c r="L238">
        <v>6</v>
      </c>
      <c r="M238">
        <v>0</v>
      </c>
      <c r="N238">
        <v>0</v>
      </c>
      <c r="O238">
        <v>2</v>
      </c>
      <c r="P238">
        <v>17</v>
      </c>
      <c r="Q238">
        <v>43</v>
      </c>
      <c r="R238" t="s">
        <v>328</v>
      </c>
      <c r="S238">
        <v>0</v>
      </c>
      <c r="T238">
        <v>0</v>
      </c>
      <c r="U238">
        <v>0</v>
      </c>
      <c r="V238">
        <v>2</v>
      </c>
      <c r="W238">
        <v>8</v>
      </c>
      <c r="X238">
        <v>16</v>
      </c>
      <c r="Y238">
        <v>26</v>
      </c>
      <c r="Z238">
        <v>20</v>
      </c>
      <c r="AA238">
        <v>27</v>
      </c>
      <c r="AB238">
        <v>7</v>
      </c>
      <c r="AC238">
        <v>849</v>
      </c>
      <c r="AD238">
        <v>929</v>
      </c>
      <c r="AE238" t="s">
        <v>328</v>
      </c>
      <c r="AF238">
        <v>0</v>
      </c>
      <c r="AG238">
        <v>0</v>
      </c>
      <c r="AH238">
        <v>0</v>
      </c>
      <c r="AI238">
        <v>0</v>
      </c>
      <c r="AJ238">
        <v>6</v>
      </c>
      <c r="AK238">
        <v>11</v>
      </c>
      <c r="AL238">
        <v>17</v>
      </c>
      <c r="AM238">
        <v>0</v>
      </c>
      <c r="AN238">
        <v>8</v>
      </c>
      <c r="AO238">
        <v>0</v>
      </c>
      <c r="AP238">
        <v>6</v>
      </c>
      <c r="AQ238">
        <v>31</v>
      </c>
    </row>
    <row r="239" spans="2:43" ht="12.75">
      <c r="B239" s="73"/>
      <c r="C239" s="73"/>
      <c r="H239" t="s">
        <v>109</v>
      </c>
      <c r="I239">
        <f>SUM(I3:I238)</f>
        <v>2864</v>
      </c>
      <c r="J239">
        <f aca="true" t="shared" si="0" ref="J239:AQ239">SUM(J3:J238)</f>
        <v>3586</v>
      </c>
      <c r="K239">
        <f t="shared" si="0"/>
        <v>968</v>
      </c>
      <c r="L239">
        <f t="shared" si="0"/>
        <v>2093</v>
      </c>
      <c r="M239">
        <f t="shared" si="0"/>
        <v>2780</v>
      </c>
      <c r="N239">
        <f t="shared" si="0"/>
        <v>1057</v>
      </c>
      <c r="O239">
        <f t="shared" si="0"/>
        <v>1528</v>
      </c>
      <c r="P239">
        <f t="shared" si="0"/>
        <v>10729</v>
      </c>
      <c r="Q239">
        <f t="shared" si="0"/>
        <v>25605</v>
      </c>
      <c r="R239" t="s">
        <v>109</v>
      </c>
      <c r="S239">
        <f t="shared" si="0"/>
        <v>814</v>
      </c>
      <c r="T239">
        <f t="shared" si="0"/>
        <v>71</v>
      </c>
      <c r="U239">
        <f t="shared" si="0"/>
        <v>885</v>
      </c>
      <c r="V239">
        <f t="shared" si="0"/>
        <v>2000</v>
      </c>
      <c r="W239">
        <f t="shared" si="0"/>
        <v>3922</v>
      </c>
      <c r="X239">
        <f t="shared" si="0"/>
        <v>8954</v>
      </c>
      <c r="Y239">
        <f t="shared" si="0"/>
        <v>14876</v>
      </c>
      <c r="Z239">
        <f t="shared" si="0"/>
        <v>1107</v>
      </c>
      <c r="AA239">
        <f t="shared" si="0"/>
        <v>9987</v>
      </c>
      <c r="AB239">
        <f t="shared" si="0"/>
        <v>6876</v>
      </c>
      <c r="AC239">
        <f t="shared" si="0"/>
        <v>124373</v>
      </c>
      <c r="AD239">
        <f t="shared" si="0"/>
        <v>158104</v>
      </c>
      <c r="AE239" t="s">
        <v>109</v>
      </c>
      <c r="AF239">
        <f t="shared" si="0"/>
        <v>86</v>
      </c>
      <c r="AG239">
        <f t="shared" si="0"/>
        <v>24</v>
      </c>
      <c r="AH239">
        <f t="shared" si="0"/>
        <v>110</v>
      </c>
      <c r="AI239">
        <f t="shared" si="0"/>
        <v>1739</v>
      </c>
      <c r="AJ239">
        <f t="shared" si="0"/>
        <v>2770</v>
      </c>
      <c r="AK239">
        <f t="shared" si="0"/>
        <v>6220</v>
      </c>
      <c r="AL239">
        <f t="shared" si="0"/>
        <v>10729</v>
      </c>
      <c r="AM239">
        <f t="shared" si="0"/>
        <v>309</v>
      </c>
      <c r="AN239">
        <f t="shared" si="0"/>
        <v>1753</v>
      </c>
      <c r="AO239">
        <f t="shared" si="0"/>
        <v>865</v>
      </c>
      <c r="AP239">
        <f t="shared" si="0"/>
        <v>3308</v>
      </c>
      <c r="AQ239">
        <f t="shared" si="0"/>
        <v>17074</v>
      </c>
    </row>
    <row r="240" spans="2:3" ht="12.75">
      <c r="B240" s="73"/>
      <c r="C240" s="73"/>
    </row>
    <row r="241" spans="2:18" ht="12.75">
      <c r="B241" s="73"/>
      <c r="C241" s="73"/>
      <c r="H241" t="s">
        <v>225</v>
      </c>
      <c r="R241" t="s">
        <v>225</v>
      </c>
    </row>
    <row r="242" spans="2:30" ht="12.75">
      <c r="B242" s="73"/>
      <c r="C242" s="73"/>
      <c r="H242" t="s">
        <v>226</v>
      </c>
      <c r="I242" t="s">
        <v>227</v>
      </c>
      <c r="J242" t="s">
        <v>228</v>
      </c>
      <c r="K242" t="s">
        <v>229</v>
      </c>
      <c r="L242" t="s">
        <v>34</v>
      </c>
      <c r="M242" t="s">
        <v>35</v>
      </c>
      <c r="N242" t="s">
        <v>36</v>
      </c>
      <c r="O242" t="s">
        <v>37</v>
      </c>
      <c r="P242" t="s">
        <v>38</v>
      </c>
      <c r="Q242" t="s">
        <v>39</v>
      </c>
      <c r="R242" t="s">
        <v>226</v>
      </c>
      <c r="S242" t="s">
        <v>40</v>
      </c>
      <c r="T242" t="s">
        <v>41</v>
      </c>
      <c r="U242" t="s">
        <v>42</v>
      </c>
      <c r="V242" t="s">
        <v>43</v>
      </c>
      <c r="W242" t="s">
        <v>44</v>
      </c>
      <c r="X242" t="s">
        <v>45</v>
      </c>
      <c r="Y242" t="s">
        <v>42</v>
      </c>
      <c r="Z242" t="s">
        <v>46</v>
      </c>
      <c r="AA242" t="s">
        <v>47</v>
      </c>
      <c r="AB242" t="s">
        <v>48</v>
      </c>
      <c r="AC242" t="s">
        <v>49</v>
      </c>
      <c r="AD242" t="s">
        <v>39</v>
      </c>
    </row>
    <row r="243" spans="2:30" ht="12.75">
      <c r="B243" s="73"/>
      <c r="C243" s="73"/>
      <c r="H243" t="s">
        <v>50</v>
      </c>
      <c r="I243">
        <v>0</v>
      </c>
      <c r="J243">
        <v>8</v>
      </c>
      <c r="K243">
        <v>0</v>
      </c>
      <c r="L243">
        <v>0</v>
      </c>
      <c r="M243">
        <v>0</v>
      </c>
      <c r="N243">
        <v>0</v>
      </c>
      <c r="O243">
        <v>0</v>
      </c>
      <c r="P243">
        <v>0</v>
      </c>
      <c r="Q243">
        <v>8</v>
      </c>
      <c r="R243" t="s">
        <v>50</v>
      </c>
      <c r="S243">
        <v>0</v>
      </c>
      <c r="T243">
        <v>0</v>
      </c>
      <c r="U243">
        <v>0</v>
      </c>
      <c r="V243">
        <v>0</v>
      </c>
      <c r="W243">
        <v>1</v>
      </c>
      <c r="X243">
        <v>7</v>
      </c>
      <c r="Y243">
        <v>8</v>
      </c>
      <c r="Z243">
        <v>4</v>
      </c>
      <c r="AA243">
        <v>3</v>
      </c>
      <c r="AB243">
        <v>2</v>
      </c>
      <c r="AC243">
        <v>38</v>
      </c>
      <c r="AD243">
        <v>55</v>
      </c>
    </row>
    <row r="244" spans="2:30" ht="12.75">
      <c r="B244" s="73"/>
      <c r="C244" s="73"/>
      <c r="H244" t="s">
        <v>51</v>
      </c>
      <c r="I244">
        <v>0</v>
      </c>
      <c r="J244">
        <v>1</v>
      </c>
      <c r="K244">
        <v>0</v>
      </c>
      <c r="L244">
        <v>0</v>
      </c>
      <c r="M244">
        <v>0</v>
      </c>
      <c r="N244">
        <v>0</v>
      </c>
      <c r="O244">
        <v>0</v>
      </c>
      <c r="P244">
        <v>0</v>
      </c>
      <c r="Q244">
        <v>1</v>
      </c>
      <c r="R244" t="s">
        <v>51</v>
      </c>
      <c r="S244">
        <v>0</v>
      </c>
      <c r="T244">
        <v>0</v>
      </c>
      <c r="U244">
        <v>0</v>
      </c>
      <c r="V244">
        <v>0</v>
      </c>
      <c r="W244">
        <v>0</v>
      </c>
      <c r="X244">
        <v>1</v>
      </c>
      <c r="Y244">
        <v>1</v>
      </c>
      <c r="Z244">
        <v>1</v>
      </c>
      <c r="AA244">
        <v>0</v>
      </c>
      <c r="AB244">
        <v>1</v>
      </c>
      <c r="AC244">
        <v>16</v>
      </c>
      <c r="AD244">
        <v>19</v>
      </c>
    </row>
    <row r="245" spans="8:30" ht="12.75">
      <c r="H245" t="s">
        <v>52</v>
      </c>
      <c r="I245">
        <v>2</v>
      </c>
      <c r="J245">
        <v>14</v>
      </c>
      <c r="K245">
        <v>0</v>
      </c>
      <c r="L245">
        <v>0</v>
      </c>
      <c r="M245">
        <v>1</v>
      </c>
      <c r="N245">
        <v>0</v>
      </c>
      <c r="O245">
        <v>0</v>
      </c>
      <c r="P245">
        <v>0</v>
      </c>
      <c r="Q245">
        <v>17</v>
      </c>
      <c r="R245" t="s">
        <v>52</v>
      </c>
      <c r="S245">
        <v>1</v>
      </c>
      <c r="T245">
        <v>0</v>
      </c>
      <c r="U245">
        <v>1</v>
      </c>
      <c r="V245">
        <v>2</v>
      </c>
      <c r="W245">
        <v>6</v>
      </c>
      <c r="X245">
        <v>9</v>
      </c>
      <c r="Y245">
        <v>17</v>
      </c>
      <c r="Z245">
        <v>3</v>
      </c>
      <c r="AA245">
        <v>5</v>
      </c>
      <c r="AB245">
        <v>6</v>
      </c>
      <c r="AC245">
        <v>51</v>
      </c>
      <c r="AD245">
        <v>83</v>
      </c>
    </row>
    <row r="246" spans="2:30" ht="12.75">
      <c r="B246" s="73"/>
      <c r="C246" s="73"/>
      <c r="H246" t="s">
        <v>53</v>
      </c>
      <c r="I246">
        <v>0</v>
      </c>
      <c r="J246">
        <v>12</v>
      </c>
      <c r="K246">
        <v>0</v>
      </c>
      <c r="L246">
        <v>0</v>
      </c>
      <c r="M246">
        <v>0</v>
      </c>
      <c r="N246">
        <v>0</v>
      </c>
      <c r="O246">
        <v>0</v>
      </c>
      <c r="P246">
        <v>0</v>
      </c>
      <c r="Q246">
        <v>12</v>
      </c>
      <c r="R246" t="s">
        <v>53</v>
      </c>
      <c r="S246">
        <v>0</v>
      </c>
      <c r="T246">
        <v>0</v>
      </c>
      <c r="U246">
        <v>0</v>
      </c>
      <c r="V246">
        <v>0</v>
      </c>
      <c r="W246">
        <v>4</v>
      </c>
      <c r="X246">
        <v>8</v>
      </c>
      <c r="Y246">
        <v>12</v>
      </c>
      <c r="Z246">
        <v>2</v>
      </c>
      <c r="AA246">
        <v>2</v>
      </c>
      <c r="AB246">
        <v>3</v>
      </c>
      <c r="AC246">
        <v>25</v>
      </c>
      <c r="AD246">
        <v>44</v>
      </c>
    </row>
    <row r="247" spans="2:30" ht="12.75">
      <c r="B247" s="73"/>
      <c r="C247" s="73"/>
      <c r="H247" t="s">
        <v>54</v>
      </c>
      <c r="I247">
        <v>1</v>
      </c>
      <c r="J247">
        <v>11</v>
      </c>
      <c r="K247">
        <v>0</v>
      </c>
      <c r="L247">
        <v>0</v>
      </c>
      <c r="M247">
        <v>0</v>
      </c>
      <c r="N247">
        <v>0</v>
      </c>
      <c r="O247">
        <v>0</v>
      </c>
      <c r="P247">
        <v>0</v>
      </c>
      <c r="Q247">
        <v>12</v>
      </c>
      <c r="R247" t="s">
        <v>54</v>
      </c>
      <c r="S247">
        <v>0</v>
      </c>
      <c r="T247">
        <v>0</v>
      </c>
      <c r="U247">
        <v>0</v>
      </c>
      <c r="V247">
        <v>0</v>
      </c>
      <c r="W247">
        <v>4</v>
      </c>
      <c r="X247">
        <v>8</v>
      </c>
      <c r="Y247">
        <v>12</v>
      </c>
      <c r="Z247">
        <v>2</v>
      </c>
      <c r="AA247">
        <v>7</v>
      </c>
      <c r="AB247">
        <v>2</v>
      </c>
      <c r="AC247">
        <v>159</v>
      </c>
      <c r="AD247">
        <v>182</v>
      </c>
    </row>
    <row r="248" spans="2:30" ht="12.75">
      <c r="B248" s="73"/>
      <c r="C248" s="73"/>
      <c r="H248" t="s">
        <v>109</v>
      </c>
      <c r="I248">
        <f>SUM(I243:I247)</f>
        <v>3</v>
      </c>
      <c r="J248">
        <f aca="true" t="shared" si="1" ref="J248:Q248">SUM(J243:J247)</f>
        <v>46</v>
      </c>
      <c r="K248">
        <f t="shared" si="1"/>
        <v>0</v>
      </c>
      <c r="L248">
        <f t="shared" si="1"/>
        <v>0</v>
      </c>
      <c r="M248">
        <f t="shared" si="1"/>
        <v>1</v>
      </c>
      <c r="N248">
        <f t="shared" si="1"/>
        <v>0</v>
      </c>
      <c r="O248">
        <f t="shared" si="1"/>
        <v>0</v>
      </c>
      <c r="P248">
        <f t="shared" si="1"/>
        <v>0</v>
      </c>
      <c r="Q248">
        <f t="shared" si="1"/>
        <v>50</v>
      </c>
      <c r="R248" t="s">
        <v>109</v>
      </c>
      <c r="S248">
        <f>SUM(S243:S247)</f>
        <v>1</v>
      </c>
      <c r="T248">
        <f aca="true" t="shared" si="2" ref="T248:AD248">SUM(T243:T247)</f>
        <v>0</v>
      </c>
      <c r="U248">
        <f t="shared" si="2"/>
        <v>1</v>
      </c>
      <c r="V248">
        <f t="shared" si="2"/>
        <v>2</v>
      </c>
      <c r="W248">
        <f t="shared" si="2"/>
        <v>15</v>
      </c>
      <c r="X248">
        <f t="shared" si="2"/>
        <v>33</v>
      </c>
      <c r="Y248">
        <f t="shared" si="2"/>
        <v>50</v>
      </c>
      <c r="Z248">
        <f t="shared" si="2"/>
        <v>12</v>
      </c>
      <c r="AA248">
        <f t="shared" si="2"/>
        <v>17</v>
      </c>
      <c r="AB248">
        <f t="shared" si="2"/>
        <v>14</v>
      </c>
      <c r="AC248">
        <f t="shared" si="2"/>
        <v>289</v>
      </c>
      <c r="AD248">
        <f t="shared" si="2"/>
        <v>383</v>
      </c>
    </row>
    <row r="249" spans="2:3" ht="12.75">
      <c r="B249" s="73"/>
      <c r="C249" s="73"/>
    </row>
    <row r="250" spans="2:8" ht="12.75">
      <c r="B250" s="73"/>
      <c r="C250" s="73"/>
      <c r="H250" t="s">
        <v>0</v>
      </c>
    </row>
    <row r="251" spans="2:43" ht="12.75">
      <c r="B251" s="73"/>
      <c r="C251" s="73"/>
      <c r="H251" t="str">
        <f>H14</f>
        <v>Australia</v>
      </c>
      <c r="I251">
        <f>I14</f>
        <v>63</v>
      </c>
      <c r="J251">
        <f aca="true" t="shared" si="3" ref="J251:AQ251">J14</f>
        <v>60</v>
      </c>
      <c r="K251">
        <f t="shared" si="3"/>
        <v>38</v>
      </c>
      <c r="L251">
        <f t="shared" si="3"/>
        <v>47</v>
      </c>
      <c r="M251">
        <f t="shared" si="3"/>
        <v>74</v>
      </c>
      <c r="N251">
        <f t="shared" si="3"/>
        <v>176</v>
      </c>
      <c r="O251">
        <f t="shared" si="3"/>
        <v>107</v>
      </c>
      <c r="P251">
        <f t="shared" si="3"/>
        <v>56</v>
      </c>
      <c r="Q251">
        <f t="shared" si="3"/>
        <v>621</v>
      </c>
      <c r="R251" t="str">
        <f t="shared" si="3"/>
        <v>Australia</v>
      </c>
      <c r="S251">
        <f t="shared" si="3"/>
        <v>37</v>
      </c>
      <c r="T251">
        <f t="shared" si="3"/>
        <v>0</v>
      </c>
      <c r="U251">
        <f t="shared" si="3"/>
        <v>37</v>
      </c>
      <c r="V251">
        <f t="shared" si="3"/>
        <v>59</v>
      </c>
      <c r="W251">
        <f t="shared" si="3"/>
        <v>145</v>
      </c>
      <c r="X251">
        <f t="shared" si="3"/>
        <v>361</v>
      </c>
      <c r="Y251">
        <f t="shared" si="3"/>
        <v>565</v>
      </c>
      <c r="Z251">
        <f t="shared" si="3"/>
        <v>13</v>
      </c>
      <c r="AA251">
        <f t="shared" si="3"/>
        <v>229</v>
      </c>
      <c r="AB251">
        <f t="shared" si="3"/>
        <v>152</v>
      </c>
      <c r="AC251">
        <f t="shared" si="3"/>
        <v>1083</v>
      </c>
      <c r="AD251">
        <f t="shared" si="3"/>
        <v>2079</v>
      </c>
      <c r="AE251" t="str">
        <f t="shared" si="3"/>
        <v>Australia</v>
      </c>
      <c r="AF251">
        <f t="shared" si="3"/>
        <v>0</v>
      </c>
      <c r="AG251">
        <f t="shared" si="3"/>
        <v>0</v>
      </c>
      <c r="AH251">
        <f t="shared" si="3"/>
        <v>0</v>
      </c>
      <c r="AI251">
        <f t="shared" si="3"/>
        <v>5</v>
      </c>
      <c r="AJ251">
        <f t="shared" si="3"/>
        <v>14</v>
      </c>
      <c r="AK251">
        <f t="shared" si="3"/>
        <v>37</v>
      </c>
      <c r="AL251">
        <f t="shared" si="3"/>
        <v>56</v>
      </c>
      <c r="AM251">
        <f t="shared" si="3"/>
        <v>7</v>
      </c>
      <c r="AN251">
        <f t="shared" si="3"/>
        <v>19</v>
      </c>
      <c r="AO251">
        <f t="shared" si="3"/>
        <v>2</v>
      </c>
      <c r="AP251">
        <f t="shared" si="3"/>
        <v>87</v>
      </c>
      <c r="AQ251">
        <f t="shared" si="3"/>
        <v>171</v>
      </c>
    </row>
    <row r="252" spans="2:43" ht="12.75">
      <c r="B252" s="73"/>
      <c r="C252" s="73"/>
      <c r="H252" t="str">
        <f>H45</f>
        <v>Christmas Island</v>
      </c>
      <c r="I252">
        <f>I45</f>
        <v>0</v>
      </c>
      <c r="J252">
        <f aca="true" t="shared" si="4" ref="J252:AQ252">J45</f>
        <v>5</v>
      </c>
      <c r="K252">
        <f t="shared" si="4"/>
        <v>3</v>
      </c>
      <c r="L252">
        <f t="shared" si="4"/>
        <v>0</v>
      </c>
      <c r="M252">
        <f t="shared" si="4"/>
        <v>4</v>
      </c>
      <c r="N252">
        <f t="shared" si="4"/>
        <v>0</v>
      </c>
      <c r="O252">
        <f t="shared" si="4"/>
        <v>0</v>
      </c>
      <c r="P252">
        <f t="shared" si="4"/>
        <v>1</v>
      </c>
      <c r="Q252">
        <f t="shared" si="4"/>
        <v>13</v>
      </c>
      <c r="R252" t="str">
        <f t="shared" si="4"/>
        <v>Christmas Island</v>
      </c>
      <c r="S252">
        <f t="shared" si="4"/>
        <v>2</v>
      </c>
      <c r="T252">
        <f t="shared" si="4"/>
        <v>0</v>
      </c>
      <c r="U252">
        <f t="shared" si="4"/>
        <v>2</v>
      </c>
      <c r="V252">
        <f t="shared" si="4"/>
        <v>2</v>
      </c>
      <c r="W252">
        <f t="shared" si="4"/>
        <v>2</v>
      </c>
      <c r="X252">
        <f t="shared" si="4"/>
        <v>8</v>
      </c>
      <c r="Y252">
        <f t="shared" si="4"/>
        <v>12</v>
      </c>
      <c r="Z252">
        <f t="shared" si="4"/>
        <v>0</v>
      </c>
      <c r="AA252">
        <f t="shared" si="4"/>
        <v>5</v>
      </c>
      <c r="AB252">
        <f t="shared" si="4"/>
        <v>4</v>
      </c>
      <c r="AC252">
        <f t="shared" si="4"/>
        <v>87</v>
      </c>
      <c r="AD252">
        <f t="shared" si="4"/>
        <v>110</v>
      </c>
      <c r="AE252" t="str">
        <f t="shared" si="4"/>
        <v>Christmas Island</v>
      </c>
      <c r="AF252">
        <f t="shared" si="4"/>
        <v>0</v>
      </c>
      <c r="AG252">
        <f t="shared" si="4"/>
        <v>0</v>
      </c>
      <c r="AH252">
        <f t="shared" si="4"/>
        <v>0</v>
      </c>
      <c r="AI252">
        <f t="shared" si="4"/>
        <v>0</v>
      </c>
      <c r="AJ252">
        <f t="shared" si="4"/>
        <v>0</v>
      </c>
      <c r="AK252">
        <f t="shared" si="4"/>
        <v>1</v>
      </c>
      <c r="AL252">
        <f t="shared" si="4"/>
        <v>1</v>
      </c>
      <c r="AM252">
        <f t="shared" si="4"/>
        <v>0</v>
      </c>
      <c r="AN252">
        <f t="shared" si="4"/>
        <v>0</v>
      </c>
      <c r="AO252">
        <f t="shared" si="4"/>
        <v>0</v>
      </c>
      <c r="AP252">
        <f t="shared" si="4"/>
        <v>0</v>
      </c>
      <c r="AQ252">
        <f t="shared" si="4"/>
        <v>1</v>
      </c>
    </row>
    <row r="253" spans="2:43" ht="12.75">
      <c r="B253" s="73"/>
      <c r="C253" s="73"/>
      <c r="H253" t="str">
        <f>H46</f>
        <v>Cocos (Keeling) Islands</v>
      </c>
      <c r="I253">
        <f>I46</f>
        <v>0</v>
      </c>
      <c r="J253">
        <f aca="true" t="shared" si="5" ref="J253:AQ253">J46</f>
        <v>1</v>
      </c>
      <c r="K253">
        <f t="shared" si="5"/>
        <v>1</v>
      </c>
      <c r="L253">
        <f t="shared" si="5"/>
        <v>0</v>
      </c>
      <c r="M253">
        <f t="shared" si="5"/>
        <v>3</v>
      </c>
      <c r="N253">
        <f t="shared" si="5"/>
        <v>0</v>
      </c>
      <c r="O253">
        <f t="shared" si="5"/>
        <v>0</v>
      </c>
      <c r="P253">
        <f t="shared" si="5"/>
        <v>0</v>
      </c>
      <c r="Q253">
        <f t="shared" si="5"/>
        <v>5</v>
      </c>
      <c r="R253" t="str">
        <f t="shared" si="5"/>
        <v>Cocos (Keeling) Islands</v>
      </c>
      <c r="S253">
        <f t="shared" si="5"/>
        <v>0</v>
      </c>
      <c r="T253">
        <f t="shared" si="5"/>
        <v>0</v>
      </c>
      <c r="U253">
        <f t="shared" si="5"/>
        <v>0</v>
      </c>
      <c r="V253">
        <f t="shared" si="5"/>
        <v>1</v>
      </c>
      <c r="W253">
        <f t="shared" si="5"/>
        <v>2</v>
      </c>
      <c r="X253">
        <f t="shared" si="5"/>
        <v>2</v>
      </c>
      <c r="Y253">
        <f t="shared" si="5"/>
        <v>5</v>
      </c>
      <c r="Z253">
        <f t="shared" si="5"/>
        <v>0</v>
      </c>
      <c r="AA253">
        <f t="shared" si="5"/>
        <v>7</v>
      </c>
      <c r="AB253">
        <f t="shared" si="5"/>
        <v>4</v>
      </c>
      <c r="AC253">
        <f t="shared" si="5"/>
        <v>46</v>
      </c>
      <c r="AD253">
        <f t="shared" si="5"/>
        <v>62</v>
      </c>
      <c r="AE253" t="str">
        <f t="shared" si="5"/>
        <v>Cocos (Keeling) Islands</v>
      </c>
      <c r="AF253">
        <f t="shared" si="5"/>
        <v>0</v>
      </c>
      <c r="AG253">
        <f t="shared" si="5"/>
        <v>0</v>
      </c>
      <c r="AH253">
        <f t="shared" si="5"/>
        <v>0</v>
      </c>
      <c r="AI253">
        <f t="shared" si="5"/>
        <v>0</v>
      </c>
      <c r="AJ253">
        <f t="shared" si="5"/>
        <v>0</v>
      </c>
      <c r="AK253">
        <f t="shared" si="5"/>
        <v>0</v>
      </c>
      <c r="AL253">
        <f t="shared" si="5"/>
        <v>0</v>
      </c>
      <c r="AM253">
        <f t="shared" si="5"/>
        <v>0</v>
      </c>
      <c r="AN253">
        <f t="shared" si="5"/>
        <v>0</v>
      </c>
      <c r="AO253">
        <f t="shared" si="5"/>
        <v>0</v>
      </c>
      <c r="AP253">
        <f t="shared" si="5"/>
        <v>2</v>
      </c>
      <c r="AQ253">
        <f t="shared" si="5"/>
        <v>2</v>
      </c>
    </row>
    <row r="254" spans="2:43" ht="12.75">
      <c r="B254" s="73"/>
      <c r="C254" s="73"/>
      <c r="H254" t="str">
        <f>H158</f>
        <v>Norfolk Island</v>
      </c>
      <c r="I254">
        <f>I158</f>
        <v>0</v>
      </c>
      <c r="J254">
        <f aca="true" t="shared" si="6" ref="J254:AQ254">J158</f>
        <v>17</v>
      </c>
      <c r="K254">
        <f t="shared" si="6"/>
        <v>2</v>
      </c>
      <c r="L254">
        <f t="shared" si="6"/>
        <v>0</v>
      </c>
      <c r="M254">
        <f t="shared" si="6"/>
        <v>2</v>
      </c>
      <c r="N254">
        <f t="shared" si="6"/>
        <v>12</v>
      </c>
      <c r="O254">
        <f t="shared" si="6"/>
        <v>0</v>
      </c>
      <c r="P254">
        <f t="shared" si="6"/>
        <v>1</v>
      </c>
      <c r="Q254">
        <f t="shared" si="6"/>
        <v>34</v>
      </c>
      <c r="R254" t="str">
        <f t="shared" si="6"/>
        <v>Norfolk Island</v>
      </c>
      <c r="S254">
        <f t="shared" si="6"/>
        <v>9</v>
      </c>
      <c r="T254">
        <f t="shared" si="6"/>
        <v>0</v>
      </c>
      <c r="U254">
        <f t="shared" si="6"/>
        <v>9</v>
      </c>
      <c r="V254">
        <f t="shared" si="6"/>
        <v>2</v>
      </c>
      <c r="W254">
        <f t="shared" si="6"/>
        <v>8</v>
      </c>
      <c r="X254">
        <f t="shared" si="6"/>
        <v>23</v>
      </c>
      <c r="Y254">
        <f t="shared" si="6"/>
        <v>33</v>
      </c>
      <c r="Z254">
        <f t="shared" si="6"/>
        <v>0</v>
      </c>
      <c r="AA254">
        <f t="shared" si="6"/>
        <v>6</v>
      </c>
      <c r="AB254">
        <f t="shared" si="6"/>
        <v>3</v>
      </c>
      <c r="AC254">
        <f t="shared" si="6"/>
        <v>27</v>
      </c>
      <c r="AD254">
        <f t="shared" si="6"/>
        <v>78</v>
      </c>
      <c r="AE254" t="str">
        <f t="shared" si="6"/>
        <v>Norfolk Island</v>
      </c>
      <c r="AF254">
        <f t="shared" si="6"/>
        <v>1</v>
      </c>
      <c r="AG254">
        <f t="shared" si="6"/>
        <v>0</v>
      </c>
      <c r="AH254">
        <f t="shared" si="6"/>
        <v>1</v>
      </c>
      <c r="AI254">
        <f t="shared" si="6"/>
        <v>0</v>
      </c>
      <c r="AJ254">
        <f t="shared" si="6"/>
        <v>0</v>
      </c>
      <c r="AK254">
        <f t="shared" si="6"/>
        <v>1</v>
      </c>
      <c r="AL254">
        <f t="shared" si="6"/>
        <v>1</v>
      </c>
      <c r="AM254">
        <f t="shared" si="6"/>
        <v>0</v>
      </c>
      <c r="AN254">
        <f t="shared" si="6"/>
        <v>0</v>
      </c>
      <c r="AO254">
        <f t="shared" si="6"/>
        <v>0</v>
      </c>
      <c r="AP254">
        <f t="shared" si="6"/>
        <v>0</v>
      </c>
      <c r="AQ254">
        <f t="shared" si="6"/>
        <v>2</v>
      </c>
    </row>
    <row r="255" spans="2:30" ht="12.75">
      <c r="B255" s="73"/>
      <c r="C255" s="73"/>
      <c r="H255" t="str">
        <f>H246</f>
        <v>Heard Island and McDonald Islands</v>
      </c>
      <c r="I255">
        <f>I246</f>
        <v>0</v>
      </c>
      <c r="J255">
        <f aca="true" t="shared" si="7" ref="J255:AD255">J246</f>
        <v>12</v>
      </c>
      <c r="K255">
        <f t="shared" si="7"/>
        <v>0</v>
      </c>
      <c r="L255">
        <f t="shared" si="7"/>
        <v>0</v>
      </c>
      <c r="M255">
        <f t="shared" si="7"/>
        <v>0</v>
      </c>
      <c r="N255">
        <f t="shared" si="7"/>
        <v>0</v>
      </c>
      <c r="O255">
        <f t="shared" si="7"/>
        <v>0</v>
      </c>
      <c r="P255">
        <f t="shared" si="7"/>
        <v>0</v>
      </c>
      <c r="Q255">
        <f t="shared" si="7"/>
        <v>12</v>
      </c>
      <c r="R255" t="str">
        <f t="shared" si="7"/>
        <v>Heard Island and McDonald Islands</v>
      </c>
      <c r="S255">
        <f t="shared" si="7"/>
        <v>0</v>
      </c>
      <c r="T255">
        <f t="shared" si="7"/>
        <v>0</v>
      </c>
      <c r="U255">
        <f t="shared" si="7"/>
        <v>0</v>
      </c>
      <c r="V255">
        <f t="shared" si="7"/>
        <v>0</v>
      </c>
      <c r="W255">
        <f t="shared" si="7"/>
        <v>4</v>
      </c>
      <c r="X255">
        <f t="shared" si="7"/>
        <v>8</v>
      </c>
      <c r="Y255">
        <f t="shared" si="7"/>
        <v>12</v>
      </c>
      <c r="Z255">
        <f t="shared" si="7"/>
        <v>2</v>
      </c>
      <c r="AA255">
        <f t="shared" si="7"/>
        <v>2</v>
      </c>
      <c r="AB255">
        <f t="shared" si="7"/>
        <v>3</v>
      </c>
      <c r="AC255">
        <f t="shared" si="7"/>
        <v>25</v>
      </c>
      <c r="AD255">
        <f t="shared" si="7"/>
        <v>44</v>
      </c>
    </row>
    <row r="256" spans="2:43" ht="12.75">
      <c r="B256" s="73"/>
      <c r="C256" s="73"/>
      <c r="H256" t="s">
        <v>1</v>
      </c>
      <c r="I256">
        <f>(SUM(I252:I255))</f>
        <v>0</v>
      </c>
      <c r="J256">
        <f aca="true" t="shared" si="8" ref="J256:AQ256">(SUM(J252:J255))</f>
        <v>35</v>
      </c>
      <c r="K256">
        <f t="shared" si="8"/>
        <v>6</v>
      </c>
      <c r="L256">
        <f t="shared" si="8"/>
        <v>0</v>
      </c>
      <c r="M256">
        <f t="shared" si="8"/>
        <v>9</v>
      </c>
      <c r="N256">
        <f t="shared" si="8"/>
        <v>12</v>
      </c>
      <c r="O256">
        <f t="shared" si="8"/>
        <v>0</v>
      </c>
      <c r="P256">
        <f t="shared" si="8"/>
        <v>2</v>
      </c>
      <c r="Q256">
        <f t="shared" si="8"/>
        <v>64</v>
      </c>
      <c r="R256" t="s">
        <v>1</v>
      </c>
      <c r="S256">
        <f t="shared" si="8"/>
        <v>11</v>
      </c>
      <c r="T256">
        <f t="shared" si="8"/>
        <v>0</v>
      </c>
      <c r="U256">
        <f t="shared" si="8"/>
        <v>11</v>
      </c>
      <c r="V256">
        <f t="shared" si="8"/>
        <v>5</v>
      </c>
      <c r="W256">
        <f t="shared" si="8"/>
        <v>16</v>
      </c>
      <c r="X256">
        <f t="shared" si="8"/>
        <v>41</v>
      </c>
      <c r="Y256">
        <f t="shared" si="8"/>
        <v>62</v>
      </c>
      <c r="Z256">
        <f t="shared" si="8"/>
        <v>2</v>
      </c>
      <c r="AA256">
        <f t="shared" si="8"/>
        <v>20</v>
      </c>
      <c r="AB256">
        <f t="shared" si="8"/>
        <v>14</v>
      </c>
      <c r="AC256">
        <f t="shared" si="8"/>
        <v>185</v>
      </c>
      <c r="AD256">
        <f t="shared" si="8"/>
        <v>294</v>
      </c>
      <c r="AE256" t="s">
        <v>1</v>
      </c>
      <c r="AF256">
        <f t="shared" si="8"/>
        <v>1</v>
      </c>
      <c r="AG256">
        <f t="shared" si="8"/>
        <v>0</v>
      </c>
      <c r="AH256">
        <f t="shared" si="8"/>
        <v>1</v>
      </c>
      <c r="AI256">
        <f t="shared" si="8"/>
        <v>0</v>
      </c>
      <c r="AJ256">
        <f t="shared" si="8"/>
        <v>0</v>
      </c>
      <c r="AK256">
        <f t="shared" si="8"/>
        <v>2</v>
      </c>
      <c r="AL256">
        <f t="shared" si="8"/>
        <v>2</v>
      </c>
      <c r="AM256">
        <f t="shared" si="8"/>
        <v>0</v>
      </c>
      <c r="AN256">
        <f t="shared" si="8"/>
        <v>0</v>
      </c>
      <c r="AO256">
        <f t="shared" si="8"/>
        <v>0</v>
      </c>
      <c r="AP256">
        <f t="shared" si="8"/>
        <v>2</v>
      </c>
      <c r="AQ256">
        <f t="shared" si="8"/>
        <v>5</v>
      </c>
    </row>
    <row r="257" spans="2:43" ht="12.75">
      <c r="B257" s="73"/>
      <c r="C257" s="73"/>
      <c r="H257" t="s">
        <v>2</v>
      </c>
      <c r="I257">
        <f>I251+I256</f>
        <v>63</v>
      </c>
      <c r="J257">
        <f aca="true" t="shared" si="9" ref="J257:AQ257">J251+J256</f>
        <v>95</v>
      </c>
      <c r="K257">
        <f t="shared" si="9"/>
        <v>44</v>
      </c>
      <c r="L257">
        <f t="shared" si="9"/>
        <v>47</v>
      </c>
      <c r="M257">
        <f t="shared" si="9"/>
        <v>83</v>
      </c>
      <c r="N257">
        <f t="shared" si="9"/>
        <v>188</v>
      </c>
      <c r="O257">
        <f t="shared" si="9"/>
        <v>107</v>
      </c>
      <c r="P257">
        <f t="shared" si="9"/>
        <v>58</v>
      </c>
      <c r="Q257">
        <f t="shared" si="9"/>
        <v>685</v>
      </c>
      <c r="R257" t="s">
        <v>2</v>
      </c>
      <c r="S257">
        <f t="shared" si="9"/>
        <v>48</v>
      </c>
      <c r="T257">
        <f t="shared" si="9"/>
        <v>0</v>
      </c>
      <c r="U257">
        <f t="shared" si="9"/>
        <v>48</v>
      </c>
      <c r="V257">
        <f t="shared" si="9"/>
        <v>64</v>
      </c>
      <c r="W257">
        <f t="shared" si="9"/>
        <v>161</v>
      </c>
      <c r="X257">
        <f t="shared" si="9"/>
        <v>402</v>
      </c>
      <c r="Y257">
        <f t="shared" si="9"/>
        <v>627</v>
      </c>
      <c r="Z257">
        <f t="shared" si="9"/>
        <v>15</v>
      </c>
      <c r="AA257">
        <f t="shared" si="9"/>
        <v>249</v>
      </c>
      <c r="AB257">
        <f t="shared" si="9"/>
        <v>166</v>
      </c>
      <c r="AC257">
        <f t="shared" si="9"/>
        <v>1268</v>
      </c>
      <c r="AD257">
        <f t="shared" si="9"/>
        <v>2373</v>
      </c>
      <c r="AE257" t="s">
        <v>2</v>
      </c>
      <c r="AF257">
        <f t="shared" si="9"/>
        <v>1</v>
      </c>
      <c r="AG257">
        <f t="shared" si="9"/>
        <v>0</v>
      </c>
      <c r="AH257">
        <f t="shared" si="9"/>
        <v>1</v>
      </c>
      <c r="AI257">
        <f t="shared" si="9"/>
        <v>5</v>
      </c>
      <c r="AJ257">
        <f t="shared" si="9"/>
        <v>14</v>
      </c>
      <c r="AK257">
        <f t="shared" si="9"/>
        <v>39</v>
      </c>
      <c r="AL257">
        <f t="shared" si="9"/>
        <v>58</v>
      </c>
      <c r="AM257">
        <f t="shared" si="9"/>
        <v>7</v>
      </c>
      <c r="AN257">
        <f t="shared" si="9"/>
        <v>19</v>
      </c>
      <c r="AO257">
        <f t="shared" si="9"/>
        <v>2</v>
      </c>
      <c r="AP257">
        <f t="shared" si="9"/>
        <v>89</v>
      </c>
      <c r="AQ257">
        <f t="shared" si="9"/>
        <v>176</v>
      </c>
    </row>
    <row r="258" ht="12.75"/>
    <row r="259" spans="8:43" ht="12.75">
      <c r="H259" t="str">
        <f>H44</f>
        <v>China</v>
      </c>
      <c r="I259">
        <f>I44</f>
        <v>80</v>
      </c>
      <c r="J259">
        <f aca="true" t="shared" si="10" ref="J259:AQ259">J44</f>
        <v>82</v>
      </c>
      <c r="K259">
        <f t="shared" si="10"/>
        <v>31</v>
      </c>
      <c r="L259">
        <f t="shared" si="10"/>
        <v>86</v>
      </c>
      <c r="M259">
        <f t="shared" si="10"/>
        <v>47</v>
      </c>
      <c r="N259">
        <f t="shared" si="10"/>
        <v>1</v>
      </c>
      <c r="O259">
        <f t="shared" si="10"/>
        <v>3</v>
      </c>
      <c r="P259">
        <f t="shared" si="10"/>
        <v>443</v>
      </c>
      <c r="Q259">
        <f t="shared" si="10"/>
        <v>773</v>
      </c>
      <c r="R259" t="str">
        <f t="shared" si="10"/>
        <v>China</v>
      </c>
      <c r="S259">
        <f t="shared" si="10"/>
        <v>4</v>
      </c>
      <c r="T259">
        <f t="shared" si="10"/>
        <v>1</v>
      </c>
      <c r="U259">
        <f t="shared" si="10"/>
        <v>5</v>
      </c>
      <c r="V259">
        <f t="shared" si="10"/>
        <v>38</v>
      </c>
      <c r="W259">
        <f t="shared" si="10"/>
        <v>104</v>
      </c>
      <c r="X259">
        <f t="shared" si="10"/>
        <v>188</v>
      </c>
      <c r="Y259">
        <f t="shared" si="10"/>
        <v>330</v>
      </c>
      <c r="Z259">
        <f t="shared" si="10"/>
        <v>9</v>
      </c>
      <c r="AA259">
        <f t="shared" si="10"/>
        <v>168</v>
      </c>
      <c r="AB259">
        <f t="shared" si="10"/>
        <v>121</v>
      </c>
      <c r="AC259">
        <f t="shared" si="10"/>
        <v>1576</v>
      </c>
      <c r="AD259">
        <f t="shared" si="10"/>
        <v>2209</v>
      </c>
      <c r="AE259" t="str">
        <f t="shared" si="10"/>
        <v>China</v>
      </c>
      <c r="AF259">
        <f t="shared" si="10"/>
        <v>3</v>
      </c>
      <c r="AG259">
        <f t="shared" si="10"/>
        <v>1</v>
      </c>
      <c r="AH259">
        <f t="shared" si="10"/>
        <v>4</v>
      </c>
      <c r="AI259">
        <f t="shared" si="10"/>
        <v>73</v>
      </c>
      <c r="AJ259">
        <f t="shared" si="10"/>
        <v>171</v>
      </c>
      <c r="AK259">
        <f t="shared" si="10"/>
        <v>199</v>
      </c>
      <c r="AL259">
        <f t="shared" si="10"/>
        <v>443</v>
      </c>
      <c r="AM259">
        <f t="shared" si="10"/>
        <v>5</v>
      </c>
      <c r="AN259">
        <f t="shared" si="10"/>
        <v>45</v>
      </c>
      <c r="AO259">
        <f t="shared" si="10"/>
        <v>19</v>
      </c>
      <c r="AP259">
        <f t="shared" si="10"/>
        <v>111</v>
      </c>
      <c r="AQ259">
        <f t="shared" si="10"/>
        <v>627</v>
      </c>
    </row>
    <row r="260" spans="8:30" ht="12.75">
      <c r="H260" t="str">
        <f>H124</f>
        <v>Macao</v>
      </c>
      <c r="I260">
        <f>I124</f>
        <v>0</v>
      </c>
      <c r="J260">
        <f aca="true" t="shared" si="11" ref="J260:AD260">J124</f>
        <v>2</v>
      </c>
      <c r="K260">
        <f t="shared" si="11"/>
        <v>0</v>
      </c>
      <c r="L260">
        <f t="shared" si="11"/>
        <v>0</v>
      </c>
      <c r="M260">
        <f t="shared" si="11"/>
        <v>3</v>
      </c>
      <c r="N260">
        <f t="shared" si="11"/>
        <v>0</v>
      </c>
      <c r="O260">
        <f t="shared" si="11"/>
        <v>0</v>
      </c>
      <c r="P260">
        <f t="shared" si="11"/>
        <v>0</v>
      </c>
      <c r="Q260">
        <f t="shared" si="11"/>
        <v>5</v>
      </c>
      <c r="R260" t="str">
        <f t="shared" si="11"/>
        <v>Macao</v>
      </c>
      <c r="S260">
        <f t="shared" si="11"/>
        <v>0</v>
      </c>
      <c r="T260">
        <f t="shared" si="11"/>
        <v>0</v>
      </c>
      <c r="U260">
        <f t="shared" si="11"/>
        <v>0</v>
      </c>
      <c r="V260">
        <f t="shared" si="11"/>
        <v>0</v>
      </c>
      <c r="W260">
        <f t="shared" si="11"/>
        <v>1</v>
      </c>
      <c r="X260">
        <f t="shared" si="11"/>
        <v>4</v>
      </c>
      <c r="Y260">
        <f t="shared" si="11"/>
        <v>5</v>
      </c>
      <c r="Z260">
        <f t="shared" si="11"/>
        <v>0</v>
      </c>
      <c r="AA260">
        <f t="shared" si="11"/>
        <v>14</v>
      </c>
      <c r="AB260">
        <f t="shared" si="11"/>
        <v>1</v>
      </c>
      <c r="AC260">
        <f t="shared" si="11"/>
        <v>12</v>
      </c>
      <c r="AD260">
        <f t="shared" si="11"/>
        <v>32</v>
      </c>
    </row>
    <row r="261" spans="8:31" ht="12.75">
      <c r="H261" t="s">
        <v>1</v>
      </c>
      <c r="I261">
        <f>I260</f>
        <v>0</v>
      </c>
      <c r="J261">
        <f aca="true" t="shared" si="12" ref="J261:AD261">J260</f>
        <v>2</v>
      </c>
      <c r="K261">
        <f t="shared" si="12"/>
        <v>0</v>
      </c>
      <c r="L261">
        <f t="shared" si="12"/>
        <v>0</v>
      </c>
      <c r="M261">
        <f t="shared" si="12"/>
        <v>3</v>
      </c>
      <c r="N261">
        <f t="shared" si="12"/>
        <v>0</v>
      </c>
      <c r="O261">
        <f t="shared" si="12"/>
        <v>0</v>
      </c>
      <c r="P261">
        <f t="shared" si="12"/>
        <v>0</v>
      </c>
      <c r="Q261">
        <f t="shared" si="12"/>
        <v>5</v>
      </c>
      <c r="R261" t="s">
        <v>1</v>
      </c>
      <c r="S261">
        <f t="shared" si="12"/>
        <v>0</v>
      </c>
      <c r="T261">
        <f t="shared" si="12"/>
        <v>0</v>
      </c>
      <c r="U261">
        <f t="shared" si="12"/>
        <v>0</v>
      </c>
      <c r="V261">
        <f t="shared" si="12"/>
        <v>0</v>
      </c>
      <c r="W261">
        <f t="shared" si="12"/>
        <v>1</v>
      </c>
      <c r="X261">
        <f t="shared" si="12"/>
        <v>4</v>
      </c>
      <c r="Y261">
        <f t="shared" si="12"/>
        <v>5</v>
      </c>
      <c r="Z261">
        <f t="shared" si="12"/>
        <v>0</v>
      </c>
      <c r="AA261">
        <f t="shared" si="12"/>
        <v>14</v>
      </c>
      <c r="AB261">
        <f t="shared" si="12"/>
        <v>1</v>
      </c>
      <c r="AC261">
        <f t="shared" si="12"/>
        <v>12</v>
      </c>
      <c r="AD261">
        <f t="shared" si="12"/>
        <v>32</v>
      </c>
      <c r="AE261" t="s">
        <v>1</v>
      </c>
    </row>
    <row r="262" spans="8:43" ht="12.75">
      <c r="H262" t="s">
        <v>2</v>
      </c>
      <c r="I262">
        <f>I259+I260</f>
        <v>80</v>
      </c>
      <c r="J262">
        <f aca="true" t="shared" si="13" ref="J262:AQ262">J259+J260</f>
        <v>84</v>
      </c>
      <c r="K262">
        <f t="shared" si="13"/>
        <v>31</v>
      </c>
      <c r="L262">
        <f t="shared" si="13"/>
        <v>86</v>
      </c>
      <c r="M262">
        <f t="shared" si="13"/>
        <v>50</v>
      </c>
      <c r="N262">
        <f t="shared" si="13"/>
        <v>1</v>
      </c>
      <c r="O262">
        <f t="shared" si="13"/>
        <v>3</v>
      </c>
      <c r="P262">
        <f t="shared" si="13"/>
        <v>443</v>
      </c>
      <c r="Q262">
        <f t="shared" si="13"/>
        <v>778</v>
      </c>
      <c r="R262" t="s">
        <v>2</v>
      </c>
      <c r="S262">
        <f t="shared" si="13"/>
        <v>4</v>
      </c>
      <c r="T262">
        <f t="shared" si="13"/>
        <v>1</v>
      </c>
      <c r="U262">
        <f t="shared" si="13"/>
        <v>5</v>
      </c>
      <c r="V262">
        <f t="shared" si="13"/>
        <v>38</v>
      </c>
      <c r="W262">
        <f t="shared" si="13"/>
        <v>105</v>
      </c>
      <c r="X262">
        <f t="shared" si="13"/>
        <v>192</v>
      </c>
      <c r="Y262">
        <f t="shared" si="13"/>
        <v>335</v>
      </c>
      <c r="Z262">
        <f t="shared" si="13"/>
        <v>9</v>
      </c>
      <c r="AA262">
        <f t="shared" si="13"/>
        <v>182</v>
      </c>
      <c r="AB262">
        <f t="shared" si="13"/>
        <v>122</v>
      </c>
      <c r="AC262">
        <f t="shared" si="13"/>
        <v>1588</v>
      </c>
      <c r="AD262">
        <f t="shared" si="13"/>
        <v>2241</v>
      </c>
      <c r="AE262" t="s">
        <v>2</v>
      </c>
      <c r="AF262">
        <f t="shared" si="13"/>
        <v>3</v>
      </c>
      <c r="AG262">
        <f t="shared" si="13"/>
        <v>1</v>
      </c>
      <c r="AH262">
        <f t="shared" si="13"/>
        <v>4</v>
      </c>
      <c r="AI262">
        <f t="shared" si="13"/>
        <v>73</v>
      </c>
      <c r="AJ262">
        <f t="shared" si="13"/>
        <v>171</v>
      </c>
      <c r="AK262">
        <f t="shared" si="13"/>
        <v>199</v>
      </c>
      <c r="AL262">
        <f t="shared" si="13"/>
        <v>443</v>
      </c>
      <c r="AM262">
        <f t="shared" si="13"/>
        <v>5</v>
      </c>
      <c r="AN262">
        <f t="shared" si="13"/>
        <v>45</v>
      </c>
      <c r="AO262">
        <f t="shared" si="13"/>
        <v>19</v>
      </c>
      <c r="AP262">
        <f t="shared" si="13"/>
        <v>111</v>
      </c>
      <c r="AQ262">
        <f t="shared" si="13"/>
        <v>627</v>
      </c>
    </row>
    <row r="263" ht="12.75"/>
    <row r="264" spans="8:43" ht="12.75">
      <c r="H264" t="str">
        <f>H58</f>
        <v>Denmark</v>
      </c>
      <c r="I264">
        <f>I58</f>
        <v>4</v>
      </c>
      <c r="J264">
        <f aca="true" t="shared" si="14" ref="J264:AQ264">J58</f>
        <v>10</v>
      </c>
      <c r="K264">
        <f t="shared" si="14"/>
        <v>0</v>
      </c>
      <c r="L264">
        <f t="shared" si="14"/>
        <v>0</v>
      </c>
      <c r="M264">
        <f t="shared" si="14"/>
        <v>7</v>
      </c>
      <c r="N264">
        <f t="shared" si="14"/>
        <v>1</v>
      </c>
      <c r="O264">
        <f t="shared" si="14"/>
        <v>10</v>
      </c>
      <c r="P264">
        <f t="shared" si="14"/>
        <v>3</v>
      </c>
      <c r="Q264">
        <f t="shared" si="14"/>
        <v>35</v>
      </c>
      <c r="R264" t="str">
        <f t="shared" si="14"/>
        <v>Denmark</v>
      </c>
      <c r="S264">
        <f t="shared" si="14"/>
        <v>0</v>
      </c>
      <c r="T264">
        <f t="shared" si="14"/>
        <v>0</v>
      </c>
      <c r="U264">
        <f t="shared" si="14"/>
        <v>0</v>
      </c>
      <c r="V264">
        <f t="shared" si="14"/>
        <v>1</v>
      </c>
      <c r="W264">
        <f t="shared" si="14"/>
        <v>6</v>
      </c>
      <c r="X264">
        <f t="shared" si="14"/>
        <v>25</v>
      </c>
      <c r="Y264">
        <f t="shared" si="14"/>
        <v>32</v>
      </c>
      <c r="Z264">
        <f t="shared" si="14"/>
        <v>4</v>
      </c>
      <c r="AA264">
        <f t="shared" si="14"/>
        <v>29</v>
      </c>
      <c r="AB264">
        <f t="shared" si="14"/>
        <v>18</v>
      </c>
      <c r="AC264">
        <f t="shared" si="14"/>
        <v>483</v>
      </c>
      <c r="AD264">
        <f t="shared" si="14"/>
        <v>566</v>
      </c>
      <c r="AE264" t="str">
        <f t="shared" si="14"/>
        <v>Denmark</v>
      </c>
      <c r="AF264">
        <f t="shared" si="14"/>
        <v>0</v>
      </c>
      <c r="AG264">
        <f t="shared" si="14"/>
        <v>0</v>
      </c>
      <c r="AH264">
        <f t="shared" si="14"/>
        <v>0</v>
      </c>
      <c r="AI264">
        <f t="shared" si="14"/>
        <v>0</v>
      </c>
      <c r="AJ264">
        <f t="shared" si="14"/>
        <v>0</v>
      </c>
      <c r="AK264">
        <f t="shared" si="14"/>
        <v>3</v>
      </c>
      <c r="AL264">
        <f t="shared" si="14"/>
        <v>3</v>
      </c>
      <c r="AM264">
        <f t="shared" si="14"/>
        <v>0</v>
      </c>
      <c r="AN264">
        <f t="shared" si="14"/>
        <v>0</v>
      </c>
      <c r="AO264">
        <f t="shared" si="14"/>
        <v>0</v>
      </c>
      <c r="AP264">
        <f t="shared" si="14"/>
        <v>2</v>
      </c>
      <c r="AQ264">
        <f t="shared" si="14"/>
        <v>5</v>
      </c>
    </row>
    <row r="265" spans="8:43" ht="12.75">
      <c r="H265" t="str">
        <f>H71</f>
        <v>Faroe Islands</v>
      </c>
      <c r="I265">
        <f>I71</f>
        <v>4</v>
      </c>
      <c r="J265">
        <f aca="true" t="shared" si="15" ref="J265:AQ265">J71</f>
        <v>0</v>
      </c>
      <c r="K265">
        <f t="shared" si="15"/>
        <v>0</v>
      </c>
      <c r="L265">
        <f t="shared" si="15"/>
        <v>0</v>
      </c>
      <c r="M265">
        <f t="shared" si="15"/>
        <v>7</v>
      </c>
      <c r="N265">
        <f t="shared" si="15"/>
        <v>0</v>
      </c>
      <c r="O265">
        <f t="shared" si="15"/>
        <v>0</v>
      </c>
      <c r="P265">
        <f t="shared" si="15"/>
        <v>0</v>
      </c>
      <c r="Q265">
        <f t="shared" si="15"/>
        <v>11</v>
      </c>
      <c r="R265" t="str">
        <f t="shared" si="15"/>
        <v>Faroe Islands</v>
      </c>
      <c r="S265">
        <f t="shared" si="15"/>
        <v>1</v>
      </c>
      <c r="T265">
        <f t="shared" si="15"/>
        <v>0</v>
      </c>
      <c r="U265">
        <f t="shared" si="15"/>
        <v>1</v>
      </c>
      <c r="V265">
        <f t="shared" si="15"/>
        <v>0</v>
      </c>
      <c r="W265">
        <f t="shared" si="15"/>
        <v>4</v>
      </c>
      <c r="X265">
        <f t="shared" si="15"/>
        <v>7</v>
      </c>
      <c r="Y265">
        <f t="shared" si="15"/>
        <v>11</v>
      </c>
      <c r="Z265">
        <f t="shared" si="15"/>
        <v>2</v>
      </c>
      <c r="AA265">
        <f t="shared" si="15"/>
        <v>4</v>
      </c>
      <c r="AB265">
        <f t="shared" si="15"/>
        <v>1</v>
      </c>
      <c r="AC265">
        <f t="shared" si="15"/>
        <v>252</v>
      </c>
      <c r="AD265">
        <f t="shared" si="15"/>
        <v>271</v>
      </c>
      <c r="AE265" t="str">
        <f t="shared" si="15"/>
        <v>Faroe Islands</v>
      </c>
      <c r="AF265">
        <f t="shared" si="15"/>
        <v>0</v>
      </c>
      <c r="AG265">
        <f t="shared" si="15"/>
        <v>0</v>
      </c>
      <c r="AH265">
        <f t="shared" si="15"/>
        <v>0</v>
      </c>
      <c r="AI265">
        <f t="shared" si="15"/>
        <v>0</v>
      </c>
      <c r="AJ265">
        <f t="shared" si="15"/>
        <v>0</v>
      </c>
      <c r="AK265">
        <f t="shared" si="15"/>
        <v>0</v>
      </c>
      <c r="AL265">
        <f t="shared" si="15"/>
        <v>0</v>
      </c>
      <c r="AM265">
        <f t="shared" si="15"/>
        <v>0</v>
      </c>
      <c r="AN265">
        <f t="shared" si="15"/>
        <v>0</v>
      </c>
      <c r="AO265">
        <f t="shared" si="15"/>
        <v>0</v>
      </c>
      <c r="AP265">
        <f t="shared" si="15"/>
        <v>1</v>
      </c>
      <c r="AQ265">
        <f t="shared" si="15"/>
        <v>1</v>
      </c>
    </row>
    <row r="266" spans="8:43" ht="12.75">
      <c r="H266" t="s">
        <v>1</v>
      </c>
      <c r="I266">
        <f>I265</f>
        <v>4</v>
      </c>
      <c r="J266">
        <f aca="true" t="shared" si="16" ref="J266:AQ266">J265</f>
        <v>0</v>
      </c>
      <c r="K266">
        <f t="shared" si="16"/>
        <v>0</v>
      </c>
      <c r="L266">
        <f t="shared" si="16"/>
        <v>0</v>
      </c>
      <c r="M266">
        <f t="shared" si="16"/>
        <v>7</v>
      </c>
      <c r="N266">
        <f t="shared" si="16"/>
        <v>0</v>
      </c>
      <c r="O266">
        <f t="shared" si="16"/>
        <v>0</v>
      </c>
      <c r="P266">
        <f t="shared" si="16"/>
        <v>0</v>
      </c>
      <c r="Q266">
        <f t="shared" si="16"/>
        <v>11</v>
      </c>
      <c r="R266" t="s">
        <v>1</v>
      </c>
      <c r="S266">
        <f t="shared" si="16"/>
        <v>1</v>
      </c>
      <c r="T266">
        <f t="shared" si="16"/>
        <v>0</v>
      </c>
      <c r="U266">
        <f t="shared" si="16"/>
        <v>1</v>
      </c>
      <c r="V266">
        <f t="shared" si="16"/>
        <v>0</v>
      </c>
      <c r="W266">
        <f t="shared" si="16"/>
        <v>4</v>
      </c>
      <c r="X266">
        <f t="shared" si="16"/>
        <v>7</v>
      </c>
      <c r="Y266">
        <f t="shared" si="16"/>
        <v>11</v>
      </c>
      <c r="Z266">
        <f t="shared" si="16"/>
        <v>2</v>
      </c>
      <c r="AA266">
        <f t="shared" si="16"/>
        <v>4</v>
      </c>
      <c r="AB266">
        <f t="shared" si="16"/>
        <v>1</v>
      </c>
      <c r="AC266">
        <f t="shared" si="16"/>
        <v>252</v>
      </c>
      <c r="AD266">
        <f t="shared" si="16"/>
        <v>271</v>
      </c>
      <c r="AE266" t="s">
        <v>1</v>
      </c>
      <c r="AF266">
        <f t="shared" si="16"/>
        <v>0</v>
      </c>
      <c r="AG266">
        <f t="shared" si="16"/>
        <v>0</v>
      </c>
      <c r="AH266">
        <f t="shared" si="16"/>
        <v>0</v>
      </c>
      <c r="AI266">
        <f t="shared" si="16"/>
        <v>0</v>
      </c>
      <c r="AJ266">
        <f t="shared" si="16"/>
        <v>0</v>
      </c>
      <c r="AK266">
        <f t="shared" si="16"/>
        <v>0</v>
      </c>
      <c r="AL266">
        <f t="shared" si="16"/>
        <v>0</v>
      </c>
      <c r="AM266">
        <f t="shared" si="16"/>
        <v>0</v>
      </c>
      <c r="AN266">
        <f t="shared" si="16"/>
        <v>0</v>
      </c>
      <c r="AO266">
        <f t="shared" si="16"/>
        <v>0</v>
      </c>
      <c r="AP266">
        <f t="shared" si="16"/>
        <v>1</v>
      </c>
      <c r="AQ266">
        <f t="shared" si="16"/>
        <v>1</v>
      </c>
    </row>
    <row r="267" spans="8:43" ht="12.75">
      <c r="H267" t="s">
        <v>2</v>
      </c>
      <c r="I267">
        <f>I264+I265</f>
        <v>8</v>
      </c>
      <c r="J267">
        <f aca="true" t="shared" si="17" ref="J267:AQ267">J264+J265</f>
        <v>10</v>
      </c>
      <c r="K267">
        <f t="shared" si="17"/>
        <v>0</v>
      </c>
      <c r="L267">
        <f t="shared" si="17"/>
        <v>0</v>
      </c>
      <c r="M267">
        <f t="shared" si="17"/>
        <v>14</v>
      </c>
      <c r="N267">
        <f t="shared" si="17"/>
        <v>1</v>
      </c>
      <c r="O267">
        <f t="shared" si="17"/>
        <v>10</v>
      </c>
      <c r="P267">
        <f t="shared" si="17"/>
        <v>3</v>
      </c>
      <c r="Q267">
        <f t="shared" si="17"/>
        <v>46</v>
      </c>
      <c r="R267" t="s">
        <v>2</v>
      </c>
      <c r="S267">
        <f t="shared" si="17"/>
        <v>1</v>
      </c>
      <c r="T267">
        <f t="shared" si="17"/>
        <v>0</v>
      </c>
      <c r="U267">
        <f t="shared" si="17"/>
        <v>1</v>
      </c>
      <c r="V267">
        <f t="shared" si="17"/>
        <v>1</v>
      </c>
      <c r="W267">
        <f t="shared" si="17"/>
        <v>10</v>
      </c>
      <c r="X267">
        <f t="shared" si="17"/>
        <v>32</v>
      </c>
      <c r="Y267">
        <f t="shared" si="17"/>
        <v>43</v>
      </c>
      <c r="Z267">
        <f t="shared" si="17"/>
        <v>6</v>
      </c>
      <c r="AA267">
        <f t="shared" si="17"/>
        <v>33</v>
      </c>
      <c r="AB267">
        <f t="shared" si="17"/>
        <v>19</v>
      </c>
      <c r="AC267">
        <f t="shared" si="17"/>
        <v>735</v>
      </c>
      <c r="AD267">
        <f t="shared" si="17"/>
        <v>837</v>
      </c>
      <c r="AE267" t="s">
        <v>2</v>
      </c>
      <c r="AF267">
        <f t="shared" si="17"/>
        <v>0</v>
      </c>
      <c r="AG267">
        <f t="shared" si="17"/>
        <v>0</v>
      </c>
      <c r="AH267">
        <f t="shared" si="17"/>
        <v>0</v>
      </c>
      <c r="AI267">
        <f t="shared" si="17"/>
        <v>0</v>
      </c>
      <c r="AJ267">
        <f t="shared" si="17"/>
        <v>0</v>
      </c>
      <c r="AK267">
        <f t="shared" si="17"/>
        <v>3</v>
      </c>
      <c r="AL267">
        <f t="shared" si="17"/>
        <v>3</v>
      </c>
      <c r="AM267">
        <f t="shared" si="17"/>
        <v>0</v>
      </c>
      <c r="AN267">
        <f t="shared" si="17"/>
        <v>0</v>
      </c>
      <c r="AO267">
        <f t="shared" si="17"/>
        <v>0</v>
      </c>
      <c r="AP267">
        <f t="shared" si="17"/>
        <v>3</v>
      </c>
      <c r="AQ267">
        <f t="shared" si="17"/>
        <v>6</v>
      </c>
    </row>
    <row r="268" ht="12.75"/>
    <row r="269" spans="8:43" ht="12.75">
      <c r="H269" t="str">
        <f aca="true" t="shared" si="18" ref="H269:I271">H74</f>
        <v>France</v>
      </c>
      <c r="I269">
        <f t="shared" si="18"/>
        <v>16</v>
      </c>
      <c r="J269">
        <f aca="true" t="shared" si="19" ref="J269:AQ269">J74</f>
        <v>15</v>
      </c>
      <c r="K269">
        <f t="shared" si="19"/>
        <v>3</v>
      </c>
      <c r="L269">
        <f t="shared" si="19"/>
        <v>3</v>
      </c>
      <c r="M269">
        <f t="shared" si="19"/>
        <v>16</v>
      </c>
      <c r="N269">
        <f t="shared" si="19"/>
        <v>34</v>
      </c>
      <c r="O269">
        <f t="shared" si="19"/>
        <v>31</v>
      </c>
      <c r="P269">
        <f t="shared" si="19"/>
        <v>2</v>
      </c>
      <c r="Q269">
        <f t="shared" si="19"/>
        <v>120</v>
      </c>
      <c r="R269" t="str">
        <f t="shared" si="19"/>
        <v>France</v>
      </c>
      <c r="S269">
        <f t="shared" si="19"/>
        <v>2</v>
      </c>
      <c r="T269">
        <f t="shared" si="19"/>
        <v>0</v>
      </c>
      <c r="U269">
        <f t="shared" si="19"/>
        <v>2</v>
      </c>
      <c r="V269">
        <f t="shared" si="19"/>
        <v>9</v>
      </c>
      <c r="W269">
        <f t="shared" si="19"/>
        <v>14</v>
      </c>
      <c r="X269">
        <f t="shared" si="19"/>
        <v>95</v>
      </c>
      <c r="Y269">
        <f t="shared" si="19"/>
        <v>118</v>
      </c>
      <c r="Z269">
        <f t="shared" si="19"/>
        <v>6</v>
      </c>
      <c r="AA269">
        <f t="shared" si="19"/>
        <v>76</v>
      </c>
      <c r="AB269">
        <f t="shared" si="19"/>
        <v>43</v>
      </c>
      <c r="AC269">
        <f t="shared" si="19"/>
        <v>641</v>
      </c>
      <c r="AD269">
        <f t="shared" si="19"/>
        <v>886</v>
      </c>
      <c r="AE269" t="str">
        <f t="shared" si="19"/>
        <v>France</v>
      </c>
      <c r="AF269">
        <f t="shared" si="19"/>
        <v>0</v>
      </c>
      <c r="AG269">
        <f t="shared" si="19"/>
        <v>0</v>
      </c>
      <c r="AH269">
        <f t="shared" si="19"/>
        <v>0</v>
      </c>
      <c r="AI269">
        <f t="shared" si="19"/>
        <v>0</v>
      </c>
      <c r="AJ269">
        <f t="shared" si="19"/>
        <v>0</v>
      </c>
      <c r="AK269">
        <f t="shared" si="19"/>
        <v>2</v>
      </c>
      <c r="AL269">
        <f t="shared" si="19"/>
        <v>2</v>
      </c>
      <c r="AM269">
        <f t="shared" si="19"/>
        <v>0</v>
      </c>
      <c r="AN269">
        <f t="shared" si="19"/>
        <v>0</v>
      </c>
      <c r="AO269">
        <f t="shared" si="19"/>
        <v>0</v>
      </c>
      <c r="AP269">
        <f t="shared" si="19"/>
        <v>16</v>
      </c>
      <c r="AQ269">
        <f t="shared" si="19"/>
        <v>18</v>
      </c>
    </row>
    <row r="270" spans="8:43" ht="12.75">
      <c r="H270" t="str">
        <f t="shared" si="18"/>
        <v>French Guiana</v>
      </c>
      <c r="I270">
        <f t="shared" si="18"/>
        <v>10</v>
      </c>
      <c r="J270">
        <f aca="true" t="shared" si="20" ref="J270:AQ270">J75</f>
        <v>0</v>
      </c>
      <c r="K270">
        <f t="shared" si="20"/>
        <v>7</v>
      </c>
      <c r="L270">
        <f t="shared" si="20"/>
        <v>3</v>
      </c>
      <c r="M270">
        <f t="shared" si="20"/>
        <v>13</v>
      </c>
      <c r="N270">
        <f t="shared" si="20"/>
        <v>0</v>
      </c>
      <c r="O270">
        <f t="shared" si="20"/>
        <v>0</v>
      </c>
      <c r="P270">
        <f t="shared" si="20"/>
        <v>16</v>
      </c>
      <c r="Q270">
        <f t="shared" si="20"/>
        <v>49</v>
      </c>
      <c r="R270" t="str">
        <f t="shared" si="20"/>
        <v>French Guiana</v>
      </c>
      <c r="S270">
        <f t="shared" si="20"/>
        <v>0</v>
      </c>
      <c r="T270">
        <f t="shared" si="20"/>
        <v>0</v>
      </c>
      <c r="U270">
        <f t="shared" si="20"/>
        <v>0</v>
      </c>
      <c r="V270">
        <f t="shared" si="20"/>
        <v>4</v>
      </c>
      <c r="W270">
        <f t="shared" si="20"/>
        <v>8</v>
      </c>
      <c r="X270">
        <f t="shared" si="20"/>
        <v>21</v>
      </c>
      <c r="Y270">
        <f t="shared" si="20"/>
        <v>33</v>
      </c>
      <c r="Z270">
        <f t="shared" si="20"/>
        <v>2</v>
      </c>
      <c r="AA270">
        <f t="shared" si="20"/>
        <v>34</v>
      </c>
      <c r="AB270">
        <f t="shared" si="20"/>
        <v>30</v>
      </c>
      <c r="AC270">
        <f t="shared" si="20"/>
        <v>948</v>
      </c>
      <c r="AD270">
        <f t="shared" si="20"/>
        <v>1047</v>
      </c>
      <c r="AE270" t="str">
        <f t="shared" si="20"/>
        <v>French Guiana</v>
      </c>
      <c r="AF270">
        <f t="shared" si="20"/>
        <v>0</v>
      </c>
      <c r="AG270">
        <f t="shared" si="20"/>
        <v>0</v>
      </c>
      <c r="AH270">
        <f t="shared" si="20"/>
        <v>0</v>
      </c>
      <c r="AI270">
        <f t="shared" si="20"/>
        <v>3</v>
      </c>
      <c r="AJ270">
        <f t="shared" si="20"/>
        <v>2</v>
      </c>
      <c r="AK270">
        <f t="shared" si="20"/>
        <v>11</v>
      </c>
      <c r="AL270">
        <f t="shared" si="20"/>
        <v>16</v>
      </c>
      <c r="AM270">
        <f t="shared" si="20"/>
        <v>1</v>
      </c>
      <c r="AN270">
        <f t="shared" si="20"/>
        <v>2</v>
      </c>
      <c r="AO270">
        <f t="shared" si="20"/>
        <v>0</v>
      </c>
      <c r="AP270">
        <f t="shared" si="20"/>
        <v>16</v>
      </c>
      <c r="AQ270">
        <f t="shared" si="20"/>
        <v>35</v>
      </c>
    </row>
    <row r="271" spans="8:43" ht="12.75">
      <c r="H271" t="str">
        <f t="shared" si="18"/>
        <v>French Polynesia</v>
      </c>
      <c r="I271">
        <f t="shared" si="18"/>
        <v>3</v>
      </c>
      <c r="J271">
        <f aca="true" t="shared" si="21" ref="J271:AQ271">J76</f>
        <v>33</v>
      </c>
      <c r="K271">
        <f t="shared" si="21"/>
        <v>1</v>
      </c>
      <c r="L271">
        <f t="shared" si="21"/>
        <v>0</v>
      </c>
      <c r="M271">
        <f t="shared" si="21"/>
        <v>9</v>
      </c>
      <c r="N271">
        <f t="shared" si="21"/>
        <v>29</v>
      </c>
      <c r="O271">
        <f t="shared" si="21"/>
        <v>0</v>
      </c>
      <c r="P271">
        <f t="shared" si="21"/>
        <v>47</v>
      </c>
      <c r="Q271">
        <f t="shared" si="21"/>
        <v>122</v>
      </c>
      <c r="R271" t="str">
        <f t="shared" si="21"/>
        <v>French Polynesia</v>
      </c>
      <c r="S271">
        <f t="shared" si="21"/>
        <v>67</v>
      </c>
      <c r="T271">
        <f t="shared" si="21"/>
        <v>9</v>
      </c>
      <c r="U271">
        <f t="shared" si="21"/>
        <v>76</v>
      </c>
      <c r="V271">
        <f t="shared" si="21"/>
        <v>26</v>
      </c>
      <c r="W271">
        <f t="shared" si="21"/>
        <v>19</v>
      </c>
      <c r="X271">
        <f t="shared" si="21"/>
        <v>30</v>
      </c>
      <c r="Y271">
        <f t="shared" si="21"/>
        <v>75</v>
      </c>
      <c r="Z271">
        <f t="shared" si="21"/>
        <v>3</v>
      </c>
      <c r="AA271">
        <f t="shared" si="21"/>
        <v>22</v>
      </c>
      <c r="AB271">
        <f t="shared" si="21"/>
        <v>15</v>
      </c>
      <c r="AC271">
        <f t="shared" si="21"/>
        <v>70</v>
      </c>
      <c r="AD271">
        <f t="shared" si="21"/>
        <v>261</v>
      </c>
      <c r="AE271" t="str">
        <f t="shared" si="21"/>
        <v>French Polynesia</v>
      </c>
      <c r="AF271">
        <f t="shared" si="21"/>
        <v>6</v>
      </c>
      <c r="AG271">
        <f t="shared" si="21"/>
        <v>0</v>
      </c>
      <c r="AH271">
        <f t="shared" si="21"/>
        <v>6</v>
      </c>
      <c r="AI271">
        <f t="shared" si="21"/>
        <v>26</v>
      </c>
      <c r="AJ271">
        <f t="shared" si="21"/>
        <v>4</v>
      </c>
      <c r="AK271">
        <f t="shared" si="21"/>
        <v>17</v>
      </c>
      <c r="AL271">
        <f t="shared" si="21"/>
        <v>47</v>
      </c>
      <c r="AM271">
        <f t="shared" si="21"/>
        <v>0</v>
      </c>
      <c r="AN271">
        <f t="shared" si="21"/>
        <v>18</v>
      </c>
      <c r="AO271">
        <f t="shared" si="21"/>
        <v>34</v>
      </c>
      <c r="AP271">
        <f t="shared" si="21"/>
        <v>50</v>
      </c>
      <c r="AQ271">
        <f t="shared" si="21"/>
        <v>155</v>
      </c>
    </row>
    <row r="272" spans="8:43" ht="12.75">
      <c r="H272" t="str">
        <f>H86</f>
        <v>Guadeloupe</v>
      </c>
      <c r="I272">
        <f>I86</f>
        <v>5</v>
      </c>
      <c r="J272">
        <f aca="true" t="shared" si="22" ref="J272:AQ272">J86</f>
        <v>2</v>
      </c>
      <c r="K272">
        <f t="shared" si="22"/>
        <v>5</v>
      </c>
      <c r="L272">
        <f t="shared" si="22"/>
        <v>2</v>
      </c>
      <c r="M272">
        <f t="shared" si="22"/>
        <v>11</v>
      </c>
      <c r="N272">
        <f t="shared" si="22"/>
        <v>1</v>
      </c>
      <c r="O272">
        <f t="shared" si="22"/>
        <v>0</v>
      </c>
      <c r="P272">
        <f t="shared" si="22"/>
        <v>7</v>
      </c>
      <c r="Q272">
        <f t="shared" si="22"/>
        <v>33</v>
      </c>
      <c r="R272" t="str">
        <f t="shared" si="22"/>
        <v>Guadeloupe</v>
      </c>
      <c r="S272">
        <f t="shared" si="22"/>
        <v>7</v>
      </c>
      <c r="T272">
        <f t="shared" si="22"/>
        <v>0</v>
      </c>
      <c r="U272">
        <f t="shared" si="22"/>
        <v>7</v>
      </c>
      <c r="V272">
        <f t="shared" si="22"/>
        <v>3</v>
      </c>
      <c r="W272">
        <f t="shared" si="22"/>
        <v>9</v>
      </c>
      <c r="X272">
        <f t="shared" si="22"/>
        <v>14</v>
      </c>
      <c r="Y272">
        <f t="shared" si="22"/>
        <v>26</v>
      </c>
      <c r="Z272">
        <f t="shared" si="22"/>
        <v>1</v>
      </c>
      <c r="AA272">
        <f t="shared" si="22"/>
        <v>18</v>
      </c>
      <c r="AB272">
        <f t="shared" si="22"/>
        <v>4</v>
      </c>
      <c r="AC272">
        <f t="shared" si="22"/>
        <v>260</v>
      </c>
      <c r="AD272">
        <f t="shared" si="22"/>
        <v>316</v>
      </c>
      <c r="AE272" t="str">
        <f t="shared" si="22"/>
        <v>Guadeloupe</v>
      </c>
      <c r="AF272">
        <f t="shared" si="22"/>
        <v>0</v>
      </c>
      <c r="AG272">
        <f t="shared" si="22"/>
        <v>0</v>
      </c>
      <c r="AH272">
        <f t="shared" si="22"/>
        <v>0</v>
      </c>
      <c r="AI272">
        <f t="shared" si="22"/>
        <v>0</v>
      </c>
      <c r="AJ272">
        <f t="shared" si="22"/>
        <v>4</v>
      </c>
      <c r="AK272">
        <f t="shared" si="22"/>
        <v>3</v>
      </c>
      <c r="AL272">
        <f t="shared" si="22"/>
        <v>7</v>
      </c>
      <c r="AM272">
        <f t="shared" si="22"/>
        <v>0</v>
      </c>
      <c r="AN272">
        <f t="shared" si="22"/>
        <v>0</v>
      </c>
      <c r="AO272">
        <f t="shared" si="22"/>
        <v>1</v>
      </c>
      <c r="AP272">
        <f t="shared" si="22"/>
        <v>2</v>
      </c>
      <c r="AQ272">
        <f t="shared" si="22"/>
        <v>10</v>
      </c>
    </row>
    <row r="273" spans="8:43" ht="12.75">
      <c r="H273" t="str">
        <f>H133</f>
        <v>Martinique</v>
      </c>
      <c r="I273">
        <f>I133</f>
        <v>0</v>
      </c>
      <c r="J273">
        <f aca="true" t="shared" si="23" ref="J273:AQ273">J133</f>
        <v>3</v>
      </c>
      <c r="K273">
        <f t="shared" si="23"/>
        <v>5</v>
      </c>
      <c r="L273">
        <f t="shared" si="23"/>
        <v>1</v>
      </c>
      <c r="M273">
        <f t="shared" si="23"/>
        <v>11</v>
      </c>
      <c r="N273">
        <f t="shared" si="23"/>
        <v>1</v>
      </c>
      <c r="O273">
        <f t="shared" si="23"/>
        <v>0</v>
      </c>
      <c r="P273">
        <f t="shared" si="23"/>
        <v>8</v>
      </c>
      <c r="Q273">
        <f t="shared" si="23"/>
        <v>29</v>
      </c>
      <c r="R273" t="str">
        <f t="shared" si="23"/>
        <v>Martinique</v>
      </c>
      <c r="S273">
        <f t="shared" si="23"/>
        <v>8</v>
      </c>
      <c r="T273">
        <f t="shared" si="23"/>
        <v>0</v>
      </c>
      <c r="U273">
        <f t="shared" si="23"/>
        <v>8</v>
      </c>
      <c r="V273">
        <f t="shared" si="23"/>
        <v>4</v>
      </c>
      <c r="W273">
        <f t="shared" si="23"/>
        <v>3</v>
      </c>
      <c r="X273">
        <f t="shared" si="23"/>
        <v>14</v>
      </c>
      <c r="Y273">
        <f t="shared" si="23"/>
        <v>21</v>
      </c>
      <c r="Z273">
        <f t="shared" si="23"/>
        <v>1</v>
      </c>
      <c r="AA273">
        <f t="shared" si="23"/>
        <v>18</v>
      </c>
      <c r="AB273">
        <f t="shared" si="23"/>
        <v>4</v>
      </c>
      <c r="AC273">
        <f t="shared" si="23"/>
        <v>256</v>
      </c>
      <c r="AD273">
        <f t="shared" si="23"/>
        <v>308</v>
      </c>
      <c r="AE273" t="str">
        <f t="shared" si="23"/>
        <v>Martinique</v>
      </c>
      <c r="AF273">
        <f t="shared" si="23"/>
        <v>0</v>
      </c>
      <c r="AG273">
        <f t="shared" si="23"/>
        <v>0</v>
      </c>
      <c r="AH273">
        <f t="shared" si="23"/>
        <v>0</v>
      </c>
      <c r="AI273">
        <f t="shared" si="23"/>
        <v>0</v>
      </c>
      <c r="AJ273">
        <f t="shared" si="23"/>
        <v>4</v>
      </c>
      <c r="AK273">
        <f t="shared" si="23"/>
        <v>4</v>
      </c>
      <c r="AL273">
        <f t="shared" si="23"/>
        <v>8</v>
      </c>
      <c r="AM273">
        <f t="shared" si="23"/>
        <v>0</v>
      </c>
      <c r="AN273">
        <f t="shared" si="23"/>
        <v>0</v>
      </c>
      <c r="AO273">
        <f t="shared" si="23"/>
        <v>1</v>
      </c>
      <c r="AP273">
        <f t="shared" si="23"/>
        <v>2</v>
      </c>
      <c r="AQ273">
        <f t="shared" si="23"/>
        <v>11</v>
      </c>
    </row>
    <row r="274" spans="8:43" ht="12.75">
      <c r="H274" t="str">
        <f>H136</f>
        <v>Mayotte (plants)</v>
      </c>
      <c r="AE274" t="str">
        <f aca="true" t="shared" si="24" ref="AE274:AQ274">AE136</f>
        <v>Mayotte</v>
      </c>
      <c r="AF274">
        <f t="shared" si="24"/>
        <v>0</v>
      </c>
      <c r="AG274">
        <f t="shared" si="24"/>
        <v>0</v>
      </c>
      <c r="AH274">
        <f t="shared" si="24"/>
        <v>0</v>
      </c>
      <c r="AI274">
        <f t="shared" si="24"/>
        <v>0</v>
      </c>
      <c r="AJ274">
        <f t="shared" si="24"/>
        <v>0</v>
      </c>
      <c r="AK274">
        <f t="shared" si="24"/>
        <v>0</v>
      </c>
      <c r="AL274">
        <f t="shared" si="24"/>
        <v>0</v>
      </c>
      <c r="AM274">
        <f t="shared" si="24"/>
        <v>0</v>
      </c>
      <c r="AN274">
        <f t="shared" si="24"/>
        <v>0</v>
      </c>
      <c r="AO274">
        <f t="shared" si="24"/>
        <v>0</v>
      </c>
      <c r="AP274">
        <f t="shared" si="24"/>
        <v>1</v>
      </c>
      <c r="AQ274">
        <f t="shared" si="24"/>
        <v>1</v>
      </c>
    </row>
    <row r="275" spans="8:30" ht="12.75">
      <c r="H275" t="str">
        <f>H137</f>
        <v>Mayotte</v>
      </c>
      <c r="I275">
        <f>I137</f>
        <v>0</v>
      </c>
      <c r="J275">
        <f aca="true" t="shared" si="25" ref="J275:AD275">J137</f>
        <v>3</v>
      </c>
      <c r="K275">
        <f t="shared" si="25"/>
        <v>2</v>
      </c>
      <c r="L275">
        <f t="shared" si="25"/>
        <v>0</v>
      </c>
      <c r="M275">
        <f t="shared" si="25"/>
        <v>1</v>
      </c>
      <c r="N275">
        <f t="shared" si="25"/>
        <v>0</v>
      </c>
      <c r="O275">
        <f t="shared" si="25"/>
        <v>1</v>
      </c>
      <c r="P275">
        <f t="shared" si="25"/>
        <v>0</v>
      </c>
      <c r="Q275">
        <f t="shared" si="25"/>
        <v>7</v>
      </c>
      <c r="R275" t="str">
        <f t="shared" si="25"/>
        <v>Mayotte</v>
      </c>
      <c r="S275">
        <f t="shared" si="25"/>
        <v>5</v>
      </c>
      <c r="T275">
        <f t="shared" si="25"/>
        <v>0</v>
      </c>
      <c r="U275">
        <f t="shared" si="25"/>
        <v>5</v>
      </c>
      <c r="V275">
        <f t="shared" si="25"/>
        <v>1</v>
      </c>
      <c r="W275">
        <f t="shared" si="25"/>
        <v>5</v>
      </c>
      <c r="X275">
        <f t="shared" si="25"/>
        <v>1</v>
      </c>
      <c r="Y275">
        <f t="shared" si="25"/>
        <v>7</v>
      </c>
      <c r="Z275">
        <f t="shared" si="25"/>
        <v>0</v>
      </c>
      <c r="AA275">
        <f t="shared" si="25"/>
        <v>1</v>
      </c>
      <c r="AB275">
        <f t="shared" si="25"/>
        <v>1</v>
      </c>
      <c r="AC275">
        <f t="shared" si="25"/>
        <v>90</v>
      </c>
      <c r="AD275">
        <f t="shared" si="25"/>
        <v>104</v>
      </c>
    </row>
    <row r="276" spans="8:43" ht="12.75">
      <c r="H276" t="str">
        <f>H152</f>
        <v>New Caledonia</v>
      </c>
      <c r="I276">
        <f>I152</f>
        <v>6</v>
      </c>
      <c r="J276">
        <f aca="true" t="shared" si="26" ref="J276:AQ276">J152</f>
        <v>16</v>
      </c>
      <c r="K276">
        <f t="shared" si="26"/>
        <v>2</v>
      </c>
      <c r="L276">
        <f t="shared" si="26"/>
        <v>0</v>
      </c>
      <c r="M276">
        <f t="shared" si="26"/>
        <v>10</v>
      </c>
      <c r="N276">
        <f t="shared" si="26"/>
        <v>10</v>
      </c>
      <c r="O276">
        <f t="shared" si="26"/>
        <v>1</v>
      </c>
      <c r="P276">
        <f t="shared" si="26"/>
        <v>217</v>
      </c>
      <c r="Q276">
        <f t="shared" si="26"/>
        <v>262</v>
      </c>
      <c r="R276" t="str">
        <f t="shared" si="26"/>
        <v>New Caledonia</v>
      </c>
      <c r="S276">
        <f t="shared" si="26"/>
        <v>5</v>
      </c>
      <c r="T276">
        <f t="shared" si="26"/>
        <v>0</v>
      </c>
      <c r="U276">
        <f t="shared" si="26"/>
        <v>5</v>
      </c>
      <c r="V276">
        <f t="shared" si="26"/>
        <v>7</v>
      </c>
      <c r="W276">
        <f t="shared" si="26"/>
        <v>14</v>
      </c>
      <c r="X276">
        <f t="shared" si="26"/>
        <v>24</v>
      </c>
      <c r="Y276">
        <f t="shared" si="26"/>
        <v>45</v>
      </c>
      <c r="Z276">
        <f t="shared" si="26"/>
        <v>3</v>
      </c>
      <c r="AA276">
        <f t="shared" si="26"/>
        <v>27</v>
      </c>
      <c r="AB276">
        <f t="shared" si="26"/>
        <v>23</v>
      </c>
      <c r="AC276">
        <f t="shared" si="26"/>
        <v>129</v>
      </c>
      <c r="AD276">
        <f t="shared" si="26"/>
        <v>232</v>
      </c>
      <c r="AE276" t="str">
        <f t="shared" si="26"/>
        <v>New Caledonia</v>
      </c>
      <c r="AF276">
        <f t="shared" si="26"/>
        <v>3</v>
      </c>
      <c r="AG276">
        <f t="shared" si="26"/>
        <v>0</v>
      </c>
      <c r="AH276">
        <f t="shared" si="26"/>
        <v>3</v>
      </c>
      <c r="AI276">
        <f t="shared" si="26"/>
        <v>27</v>
      </c>
      <c r="AJ276">
        <f t="shared" si="26"/>
        <v>65</v>
      </c>
      <c r="AK276">
        <f t="shared" si="26"/>
        <v>125</v>
      </c>
      <c r="AL276">
        <f t="shared" si="26"/>
        <v>217</v>
      </c>
      <c r="AM276">
        <f t="shared" si="26"/>
        <v>37</v>
      </c>
      <c r="AN276">
        <f t="shared" si="26"/>
        <v>4</v>
      </c>
      <c r="AO276">
        <f t="shared" si="26"/>
        <v>0</v>
      </c>
      <c r="AP276">
        <f t="shared" si="26"/>
        <v>18</v>
      </c>
      <c r="AQ276">
        <f t="shared" si="26"/>
        <v>279</v>
      </c>
    </row>
    <row r="277" spans="8:43" ht="12.75">
      <c r="H277" t="str">
        <f>H175</f>
        <v>Réunion</v>
      </c>
      <c r="I277">
        <f>I175</f>
        <v>3</v>
      </c>
      <c r="J277">
        <f aca="true" t="shared" si="27" ref="J277:AQ277">J175</f>
        <v>8</v>
      </c>
      <c r="K277">
        <f t="shared" si="27"/>
        <v>2</v>
      </c>
      <c r="L277">
        <f t="shared" si="27"/>
        <v>0</v>
      </c>
      <c r="M277">
        <f t="shared" si="27"/>
        <v>5</v>
      </c>
      <c r="N277">
        <f t="shared" si="27"/>
        <v>14</v>
      </c>
      <c r="O277">
        <f t="shared" si="27"/>
        <v>2</v>
      </c>
      <c r="P277">
        <f t="shared" si="27"/>
        <v>14</v>
      </c>
      <c r="Q277">
        <f t="shared" si="27"/>
        <v>48</v>
      </c>
      <c r="R277" t="str">
        <f t="shared" si="27"/>
        <v>Réunion</v>
      </c>
      <c r="S277">
        <f t="shared" si="27"/>
        <v>16</v>
      </c>
      <c r="T277">
        <f t="shared" si="27"/>
        <v>0</v>
      </c>
      <c r="U277">
        <f t="shared" si="27"/>
        <v>16</v>
      </c>
      <c r="V277">
        <f t="shared" si="27"/>
        <v>4</v>
      </c>
      <c r="W277">
        <f t="shared" si="27"/>
        <v>11</v>
      </c>
      <c r="X277">
        <f t="shared" si="27"/>
        <v>19</v>
      </c>
      <c r="Y277">
        <f t="shared" si="27"/>
        <v>34</v>
      </c>
      <c r="Z277">
        <f t="shared" si="27"/>
        <v>0</v>
      </c>
      <c r="AA277">
        <f t="shared" si="27"/>
        <v>15</v>
      </c>
      <c r="AB277">
        <f t="shared" si="27"/>
        <v>14</v>
      </c>
      <c r="AC277">
        <f t="shared" si="27"/>
        <v>51</v>
      </c>
      <c r="AD277">
        <f t="shared" si="27"/>
        <v>130</v>
      </c>
      <c r="AE277" t="str">
        <f t="shared" si="27"/>
        <v>Réunion</v>
      </c>
      <c r="AF277">
        <f t="shared" si="27"/>
        <v>0</v>
      </c>
      <c r="AG277">
        <f t="shared" si="27"/>
        <v>0</v>
      </c>
      <c r="AH277">
        <f t="shared" si="27"/>
        <v>0</v>
      </c>
      <c r="AI277">
        <f t="shared" si="27"/>
        <v>8</v>
      </c>
      <c r="AJ277">
        <f t="shared" si="27"/>
        <v>5</v>
      </c>
      <c r="AK277">
        <f t="shared" si="27"/>
        <v>1</v>
      </c>
      <c r="AL277">
        <f t="shared" si="27"/>
        <v>14</v>
      </c>
      <c r="AM277">
        <f t="shared" si="27"/>
        <v>0</v>
      </c>
      <c r="AN277">
        <f t="shared" si="27"/>
        <v>0</v>
      </c>
      <c r="AO277">
        <f t="shared" si="27"/>
        <v>0</v>
      </c>
      <c r="AP277">
        <f t="shared" si="27"/>
        <v>0</v>
      </c>
      <c r="AQ277">
        <f t="shared" si="27"/>
        <v>14</v>
      </c>
    </row>
    <row r="278" spans="8:30" ht="12.75">
      <c r="H278" t="str">
        <f>H182</f>
        <v>Saint Pierre and Miquelon</v>
      </c>
      <c r="I278">
        <f>I182</f>
        <v>0</v>
      </c>
      <c r="J278">
        <f aca="true" t="shared" si="28" ref="J278:AD278">J182</f>
        <v>1</v>
      </c>
      <c r="K278">
        <f t="shared" si="28"/>
        <v>0</v>
      </c>
      <c r="L278">
        <f t="shared" si="28"/>
        <v>0</v>
      </c>
      <c r="M278">
        <f t="shared" si="28"/>
        <v>1</v>
      </c>
      <c r="N278">
        <f t="shared" si="28"/>
        <v>0</v>
      </c>
      <c r="O278">
        <f t="shared" si="28"/>
        <v>0</v>
      </c>
      <c r="P278">
        <f t="shared" si="28"/>
        <v>0</v>
      </c>
      <c r="Q278">
        <f t="shared" si="28"/>
        <v>2</v>
      </c>
      <c r="R278" t="str">
        <f t="shared" si="28"/>
        <v>Saint Pierre and Miquelon</v>
      </c>
      <c r="S278">
        <f t="shared" si="28"/>
        <v>0</v>
      </c>
      <c r="T278">
        <f t="shared" si="28"/>
        <v>0</v>
      </c>
      <c r="U278">
        <f t="shared" si="28"/>
        <v>0</v>
      </c>
      <c r="V278">
        <f t="shared" si="28"/>
        <v>0</v>
      </c>
      <c r="W278">
        <f t="shared" si="28"/>
        <v>0</v>
      </c>
      <c r="X278">
        <f t="shared" si="28"/>
        <v>2</v>
      </c>
      <c r="Y278">
        <f t="shared" si="28"/>
        <v>2</v>
      </c>
      <c r="Z278">
        <f t="shared" si="28"/>
        <v>0</v>
      </c>
      <c r="AA278">
        <f t="shared" si="28"/>
        <v>4</v>
      </c>
      <c r="AB278">
        <f t="shared" si="28"/>
        <v>2</v>
      </c>
      <c r="AC278">
        <f t="shared" si="28"/>
        <v>411</v>
      </c>
      <c r="AD278">
        <f t="shared" si="28"/>
        <v>419</v>
      </c>
    </row>
    <row r="279" spans="8:43" ht="12.75">
      <c r="H279" t="str">
        <f>H234</f>
        <v>Wallis and Futuna Islands</v>
      </c>
      <c r="I279">
        <f>I234</f>
        <v>0</v>
      </c>
      <c r="J279">
        <f aca="true" t="shared" si="29" ref="J279:AQ279">J234</f>
        <v>9</v>
      </c>
      <c r="K279">
        <f t="shared" si="29"/>
        <v>0</v>
      </c>
      <c r="L279">
        <f t="shared" si="29"/>
        <v>0</v>
      </c>
      <c r="M279">
        <f t="shared" si="29"/>
        <v>3</v>
      </c>
      <c r="N279">
        <f t="shared" si="29"/>
        <v>0</v>
      </c>
      <c r="O279">
        <f t="shared" si="29"/>
        <v>0</v>
      </c>
      <c r="P279">
        <f t="shared" si="29"/>
        <v>1</v>
      </c>
      <c r="Q279">
        <f t="shared" si="29"/>
        <v>13</v>
      </c>
      <c r="R279" t="str">
        <f t="shared" si="29"/>
        <v>Wallis and Futuna Islands</v>
      </c>
      <c r="S279">
        <f t="shared" si="29"/>
        <v>0</v>
      </c>
      <c r="T279">
        <f t="shared" si="29"/>
        <v>0</v>
      </c>
      <c r="U279">
        <f t="shared" si="29"/>
        <v>0</v>
      </c>
      <c r="V279">
        <f t="shared" si="29"/>
        <v>1</v>
      </c>
      <c r="W279">
        <f t="shared" si="29"/>
        <v>2</v>
      </c>
      <c r="X279">
        <f t="shared" si="29"/>
        <v>9</v>
      </c>
      <c r="Y279">
        <f t="shared" si="29"/>
        <v>12</v>
      </c>
      <c r="Z279">
        <f t="shared" si="29"/>
        <v>1</v>
      </c>
      <c r="AA279">
        <f t="shared" si="29"/>
        <v>5</v>
      </c>
      <c r="AB279">
        <f t="shared" si="29"/>
        <v>5</v>
      </c>
      <c r="AC279">
        <f t="shared" si="29"/>
        <v>26</v>
      </c>
      <c r="AD279">
        <f t="shared" si="29"/>
        <v>49</v>
      </c>
      <c r="AE279" t="str">
        <f t="shared" si="29"/>
        <v>Wallis and Futuna Islands</v>
      </c>
      <c r="AF279">
        <f t="shared" si="29"/>
        <v>0</v>
      </c>
      <c r="AG279">
        <f t="shared" si="29"/>
        <v>0</v>
      </c>
      <c r="AH279">
        <f t="shared" si="29"/>
        <v>0</v>
      </c>
      <c r="AI279">
        <f t="shared" si="29"/>
        <v>0</v>
      </c>
      <c r="AJ279">
        <f t="shared" si="29"/>
        <v>0</v>
      </c>
      <c r="AK279">
        <f t="shared" si="29"/>
        <v>1</v>
      </c>
      <c r="AL279">
        <f t="shared" si="29"/>
        <v>1</v>
      </c>
      <c r="AM279">
        <f t="shared" si="29"/>
        <v>0</v>
      </c>
      <c r="AN279">
        <f t="shared" si="29"/>
        <v>1</v>
      </c>
      <c r="AO279">
        <f t="shared" si="29"/>
        <v>0</v>
      </c>
      <c r="AP279">
        <f t="shared" si="29"/>
        <v>0</v>
      </c>
      <c r="AQ279">
        <f t="shared" si="29"/>
        <v>2</v>
      </c>
    </row>
    <row r="280" spans="8:30" ht="12.75">
      <c r="H280" t="str">
        <f>H245</f>
        <v>French Southern Territories</v>
      </c>
      <c r="I280">
        <f>I245</f>
        <v>2</v>
      </c>
      <c r="J280">
        <f aca="true" t="shared" si="30" ref="J280:AD280">J245</f>
        <v>14</v>
      </c>
      <c r="K280">
        <f t="shared" si="30"/>
        <v>0</v>
      </c>
      <c r="L280">
        <f t="shared" si="30"/>
        <v>0</v>
      </c>
      <c r="M280">
        <f t="shared" si="30"/>
        <v>1</v>
      </c>
      <c r="N280">
        <f t="shared" si="30"/>
        <v>0</v>
      </c>
      <c r="O280">
        <f t="shared" si="30"/>
        <v>0</v>
      </c>
      <c r="P280">
        <f t="shared" si="30"/>
        <v>0</v>
      </c>
      <c r="Q280">
        <f t="shared" si="30"/>
        <v>17</v>
      </c>
      <c r="R280" t="str">
        <f t="shared" si="30"/>
        <v>French Southern Territories</v>
      </c>
      <c r="S280">
        <f t="shared" si="30"/>
        <v>1</v>
      </c>
      <c r="T280">
        <f t="shared" si="30"/>
        <v>0</v>
      </c>
      <c r="U280">
        <f t="shared" si="30"/>
        <v>1</v>
      </c>
      <c r="V280">
        <f t="shared" si="30"/>
        <v>2</v>
      </c>
      <c r="W280">
        <f t="shared" si="30"/>
        <v>6</v>
      </c>
      <c r="X280">
        <f t="shared" si="30"/>
        <v>9</v>
      </c>
      <c r="Y280">
        <f t="shared" si="30"/>
        <v>17</v>
      </c>
      <c r="Z280">
        <f t="shared" si="30"/>
        <v>3</v>
      </c>
      <c r="AA280">
        <f t="shared" si="30"/>
        <v>5</v>
      </c>
      <c r="AB280">
        <f t="shared" si="30"/>
        <v>6</v>
      </c>
      <c r="AC280">
        <f t="shared" si="30"/>
        <v>51</v>
      </c>
      <c r="AD280">
        <f t="shared" si="30"/>
        <v>83</v>
      </c>
    </row>
    <row r="281" spans="8:43" ht="12.75">
      <c r="H281" t="s">
        <v>1</v>
      </c>
      <c r="I281">
        <f>SUM(I270:I280)</f>
        <v>29</v>
      </c>
      <c r="J281">
        <f aca="true" t="shared" si="31" ref="J281:AQ281">SUM(J270:J280)</f>
        <v>89</v>
      </c>
      <c r="K281">
        <f t="shared" si="31"/>
        <v>24</v>
      </c>
      <c r="L281">
        <f t="shared" si="31"/>
        <v>6</v>
      </c>
      <c r="M281">
        <f t="shared" si="31"/>
        <v>65</v>
      </c>
      <c r="N281">
        <f t="shared" si="31"/>
        <v>55</v>
      </c>
      <c r="O281">
        <f t="shared" si="31"/>
        <v>4</v>
      </c>
      <c r="P281">
        <f t="shared" si="31"/>
        <v>310</v>
      </c>
      <c r="Q281">
        <f t="shared" si="31"/>
        <v>582</v>
      </c>
      <c r="R281" t="s">
        <v>1</v>
      </c>
      <c r="S281">
        <f t="shared" si="31"/>
        <v>109</v>
      </c>
      <c r="T281">
        <f t="shared" si="31"/>
        <v>9</v>
      </c>
      <c r="U281">
        <f t="shared" si="31"/>
        <v>118</v>
      </c>
      <c r="V281">
        <f t="shared" si="31"/>
        <v>52</v>
      </c>
      <c r="W281">
        <f t="shared" si="31"/>
        <v>77</v>
      </c>
      <c r="X281">
        <f t="shared" si="31"/>
        <v>143</v>
      </c>
      <c r="Y281">
        <f t="shared" si="31"/>
        <v>272</v>
      </c>
      <c r="Z281">
        <f t="shared" si="31"/>
        <v>14</v>
      </c>
      <c r="AA281">
        <f t="shared" si="31"/>
        <v>149</v>
      </c>
      <c r="AB281">
        <f t="shared" si="31"/>
        <v>104</v>
      </c>
      <c r="AC281">
        <f t="shared" si="31"/>
        <v>2292</v>
      </c>
      <c r="AD281">
        <f t="shared" si="31"/>
        <v>2949</v>
      </c>
      <c r="AE281" t="s">
        <v>1</v>
      </c>
      <c r="AF281">
        <f t="shared" si="31"/>
        <v>9</v>
      </c>
      <c r="AG281">
        <f t="shared" si="31"/>
        <v>0</v>
      </c>
      <c r="AH281">
        <f t="shared" si="31"/>
        <v>9</v>
      </c>
      <c r="AI281">
        <f t="shared" si="31"/>
        <v>64</v>
      </c>
      <c r="AJ281">
        <f t="shared" si="31"/>
        <v>84</v>
      </c>
      <c r="AK281">
        <f t="shared" si="31"/>
        <v>162</v>
      </c>
      <c r="AL281">
        <f t="shared" si="31"/>
        <v>310</v>
      </c>
      <c r="AM281">
        <f t="shared" si="31"/>
        <v>38</v>
      </c>
      <c r="AN281">
        <f t="shared" si="31"/>
        <v>25</v>
      </c>
      <c r="AO281">
        <f t="shared" si="31"/>
        <v>36</v>
      </c>
      <c r="AP281">
        <f t="shared" si="31"/>
        <v>89</v>
      </c>
      <c r="AQ281">
        <f t="shared" si="31"/>
        <v>507</v>
      </c>
    </row>
    <row r="282" spans="8:43" ht="12.75">
      <c r="H282" t="s">
        <v>2</v>
      </c>
      <c r="I282">
        <f>I269+I281</f>
        <v>45</v>
      </c>
      <c r="J282">
        <f aca="true" t="shared" si="32" ref="J282:AQ282">J269+J281</f>
        <v>104</v>
      </c>
      <c r="K282">
        <f t="shared" si="32"/>
        <v>27</v>
      </c>
      <c r="L282">
        <f t="shared" si="32"/>
        <v>9</v>
      </c>
      <c r="M282">
        <f t="shared" si="32"/>
        <v>81</v>
      </c>
      <c r="N282">
        <f t="shared" si="32"/>
        <v>89</v>
      </c>
      <c r="O282">
        <f t="shared" si="32"/>
        <v>35</v>
      </c>
      <c r="P282">
        <f t="shared" si="32"/>
        <v>312</v>
      </c>
      <c r="Q282">
        <f t="shared" si="32"/>
        <v>702</v>
      </c>
      <c r="R282" t="s">
        <v>2</v>
      </c>
      <c r="S282">
        <f t="shared" si="32"/>
        <v>111</v>
      </c>
      <c r="T282">
        <f t="shared" si="32"/>
        <v>9</v>
      </c>
      <c r="U282">
        <f t="shared" si="32"/>
        <v>120</v>
      </c>
      <c r="V282">
        <f t="shared" si="32"/>
        <v>61</v>
      </c>
      <c r="W282">
        <f t="shared" si="32"/>
        <v>91</v>
      </c>
      <c r="X282">
        <f t="shared" si="32"/>
        <v>238</v>
      </c>
      <c r="Y282">
        <f t="shared" si="32"/>
        <v>390</v>
      </c>
      <c r="Z282">
        <f t="shared" si="32"/>
        <v>20</v>
      </c>
      <c r="AA282">
        <f t="shared" si="32"/>
        <v>225</v>
      </c>
      <c r="AB282">
        <f t="shared" si="32"/>
        <v>147</v>
      </c>
      <c r="AC282">
        <f t="shared" si="32"/>
        <v>2933</v>
      </c>
      <c r="AD282">
        <f t="shared" si="32"/>
        <v>3835</v>
      </c>
      <c r="AE282" t="s">
        <v>2</v>
      </c>
      <c r="AF282">
        <f t="shared" si="32"/>
        <v>9</v>
      </c>
      <c r="AG282">
        <f t="shared" si="32"/>
        <v>0</v>
      </c>
      <c r="AH282">
        <f t="shared" si="32"/>
        <v>9</v>
      </c>
      <c r="AI282">
        <f t="shared" si="32"/>
        <v>64</v>
      </c>
      <c r="AJ282">
        <f t="shared" si="32"/>
        <v>84</v>
      </c>
      <c r="AK282">
        <f t="shared" si="32"/>
        <v>164</v>
      </c>
      <c r="AL282">
        <f t="shared" si="32"/>
        <v>312</v>
      </c>
      <c r="AM282">
        <f t="shared" si="32"/>
        <v>38</v>
      </c>
      <c r="AN282">
        <f t="shared" si="32"/>
        <v>25</v>
      </c>
      <c r="AO282">
        <f t="shared" si="32"/>
        <v>36</v>
      </c>
      <c r="AP282">
        <f t="shared" si="32"/>
        <v>105</v>
      </c>
      <c r="AQ282">
        <f t="shared" si="32"/>
        <v>525</v>
      </c>
    </row>
    <row r="283" ht="12.75"/>
    <row r="284" spans="8:43" ht="12.75">
      <c r="H284" t="str">
        <f>H150</f>
        <v>Netherlands</v>
      </c>
      <c r="I284">
        <f>I150</f>
        <v>9</v>
      </c>
      <c r="J284">
        <f aca="true" t="shared" si="33" ref="J284:AQ284">J150</f>
        <v>11</v>
      </c>
      <c r="K284">
        <f t="shared" si="33"/>
        <v>0</v>
      </c>
      <c r="L284">
        <f t="shared" si="33"/>
        <v>0</v>
      </c>
      <c r="M284">
        <f t="shared" si="33"/>
        <v>7</v>
      </c>
      <c r="N284">
        <f t="shared" si="33"/>
        <v>1</v>
      </c>
      <c r="O284">
        <f t="shared" si="33"/>
        <v>6</v>
      </c>
      <c r="P284">
        <f t="shared" si="33"/>
        <v>0</v>
      </c>
      <c r="Q284">
        <f t="shared" si="33"/>
        <v>34</v>
      </c>
      <c r="R284" t="str">
        <f t="shared" si="33"/>
        <v>Netherlands</v>
      </c>
      <c r="S284">
        <f t="shared" si="33"/>
        <v>0</v>
      </c>
      <c r="T284">
        <f t="shared" si="33"/>
        <v>0</v>
      </c>
      <c r="U284">
        <f t="shared" si="33"/>
        <v>0</v>
      </c>
      <c r="V284">
        <f t="shared" si="33"/>
        <v>4</v>
      </c>
      <c r="W284">
        <f t="shared" si="33"/>
        <v>4</v>
      </c>
      <c r="X284">
        <f t="shared" si="33"/>
        <v>26</v>
      </c>
      <c r="Y284">
        <f t="shared" si="33"/>
        <v>34</v>
      </c>
      <c r="Z284">
        <f t="shared" si="33"/>
        <v>4</v>
      </c>
      <c r="AA284">
        <f t="shared" si="33"/>
        <v>37</v>
      </c>
      <c r="AB284">
        <f t="shared" si="33"/>
        <v>21</v>
      </c>
      <c r="AC284">
        <f t="shared" si="33"/>
        <v>511</v>
      </c>
      <c r="AD284">
        <f t="shared" si="33"/>
        <v>607</v>
      </c>
      <c r="AE284" t="str">
        <f t="shared" si="33"/>
        <v>Netherlands</v>
      </c>
      <c r="AF284">
        <f t="shared" si="33"/>
        <v>0</v>
      </c>
      <c r="AG284">
        <f t="shared" si="33"/>
        <v>0</v>
      </c>
      <c r="AH284">
        <f t="shared" si="33"/>
        <v>0</v>
      </c>
      <c r="AI284">
        <f t="shared" si="33"/>
        <v>0</v>
      </c>
      <c r="AJ284">
        <f t="shared" si="33"/>
        <v>0</v>
      </c>
      <c r="AK284">
        <f t="shared" si="33"/>
        <v>0</v>
      </c>
      <c r="AL284">
        <f t="shared" si="33"/>
        <v>0</v>
      </c>
      <c r="AM284">
        <f t="shared" si="33"/>
        <v>0</v>
      </c>
      <c r="AN284">
        <f t="shared" si="33"/>
        <v>0</v>
      </c>
      <c r="AO284">
        <f t="shared" si="33"/>
        <v>0</v>
      </c>
      <c r="AP284">
        <f t="shared" si="33"/>
        <v>2</v>
      </c>
      <c r="AQ284">
        <f t="shared" si="33"/>
        <v>2</v>
      </c>
    </row>
    <row r="285" spans="8:30" ht="12.75">
      <c r="H285" t="str">
        <f>H13</f>
        <v>Aruba</v>
      </c>
      <c r="I285">
        <f>I13</f>
        <v>1</v>
      </c>
      <c r="J285">
        <f aca="true" t="shared" si="34" ref="J285:AD285">J13</f>
        <v>1</v>
      </c>
      <c r="K285">
        <f t="shared" si="34"/>
        <v>3</v>
      </c>
      <c r="L285">
        <f t="shared" si="34"/>
        <v>0</v>
      </c>
      <c r="M285">
        <f t="shared" si="34"/>
        <v>12</v>
      </c>
      <c r="N285">
        <f t="shared" si="34"/>
        <v>0</v>
      </c>
      <c r="O285">
        <f t="shared" si="34"/>
        <v>1</v>
      </c>
      <c r="P285">
        <f t="shared" si="34"/>
        <v>0</v>
      </c>
      <c r="Q285">
        <f t="shared" si="34"/>
        <v>18</v>
      </c>
      <c r="R285" t="str">
        <f t="shared" si="34"/>
        <v>Aruba</v>
      </c>
      <c r="S285">
        <f t="shared" si="34"/>
        <v>0</v>
      </c>
      <c r="T285">
        <f t="shared" si="34"/>
        <v>0</v>
      </c>
      <c r="U285">
        <f t="shared" si="34"/>
        <v>0</v>
      </c>
      <c r="V285">
        <f t="shared" si="34"/>
        <v>4</v>
      </c>
      <c r="W285">
        <f t="shared" si="34"/>
        <v>4</v>
      </c>
      <c r="X285">
        <f t="shared" si="34"/>
        <v>10</v>
      </c>
      <c r="Y285">
        <f t="shared" si="34"/>
        <v>18</v>
      </c>
      <c r="Z285">
        <f t="shared" si="34"/>
        <v>0</v>
      </c>
      <c r="AA285">
        <f t="shared" si="34"/>
        <v>10</v>
      </c>
      <c r="AB285">
        <f t="shared" si="34"/>
        <v>8</v>
      </c>
      <c r="AC285">
        <f t="shared" si="34"/>
        <v>236</v>
      </c>
      <c r="AD285">
        <f t="shared" si="34"/>
        <v>272</v>
      </c>
    </row>
    <row r="286" spans="8:43" ht="12.75">
      <c r="H286" t="str">
        <f>H151</f>
        <v>Netherlands Antilles</v>
      </c>
      <c r="I286">
        <f>I151</f>
        <v>3</v>
      </c>
      <c r="J286">
        <f aca="true" t="shared" si="35" ref="J286:AQ286">J151</f>
        <v>4</v>
      </c>
      <c r="K286">
        <f t="shared" si="35"/>
        <v>6</v>
      </c>
      <c r="L286">
        <f t="shared" si="35"/>
        <v>0</v>
      </c>
      <c r="M286">
        <f t="shared" si="35"/>
        <v>13</v>
      </c>
      <c r="N286">
        <f t="shared" si="35"/>
        <v>0</v>
      </c>
      <c r="O286">
        <f t="shared" si="35"/>
        <v>0</v>
      </c>
      <c r="P286">
        <f t="shared" si="35"/>
        <v>2</v>
      </c>
      <c r="Q286">
        <f t="shared" si="35"/>
        <v>28</v>
      </c>
      <c r="R286" t="str">
        <f t="shared" si="35"/>
        <v>Netherlands Antilles</v>
      </c>
      <c r="S286">
        <f t="shared" si="35"/>
        <v>0</v>
      </c>
      <c r="T286">
        <f t="shared" si="35"/>
        <v>0</v>
      </c>
      <c r="U286">
        <f t="shared" si="35"/>
        <v>0</v>
      </c>
      <c r="V286">
        <f t="shared" si="35"/>
        <v>3</v>
      </c>
      <c r="W286">
        <f t="shared" si="35"/>
        <v>7</v>
      </c>
      <c r="X286">
        <f t="shared" si="35"/>
        <v>16</v>
      </c>
      <c r="Y286">
        <f t="shared" si="35"/>
        <v>26</v>
      </c>
      <c r="Z286">
        <f t="shared" si="35"/>
        <v>0</v>
      </c>
      <c r="AA286">
        <f t="shared" si="35"/>
        <v>14</v>
      </c>
      <c r="AB286">
        <f t="shared" si="35"/>
        <v>10</v>
      </c>
      <c r="AC286">
        <f t="shared" si="35"/>
        <v>263</v>
      </c>
      <c r="AD286">
        <f t="shared" si="35"/>
        <v>313</v>
      </c>
      <c r="AE286" t="str">
        <f t="shared" si="35"/>
        <v>Netherlands Antilles</v>
      </c>
      <c r="AF286">
        <f t="shared" si="35"/>
        <v>0</v>
      </c>
      <c r="AG286">
        <f t="shared" si="35"/>
        <v>0</v>
      </c>
      <c r="AH286">
        <f t="shared" si="35"/>
        <v>0</v>
      </c>
      <c r="AI286">
        <f t="shared" si="35"/>
        <v>0</v>
      </c>
      <c r="AJ286">
        <f t="shared" si="35"/>
        <v>2</v>
      </c>
      <c r="AK286">
        <f t="shared" si="35"/>
        <v>0</v>
      </c>
      <c r="AL286">
        <f t="shared" si="35"/>
        <v>2</v>
      </c>
      <c r="AM286">
        <f t="shared" si="35"/>
        <v>0</v>
      </c>
      <c r="AN286">
        <f t="shared" si="35"/>
        <v>0</v>
      </c>
      <c r="AO286">
        <f t="shared" si="35"/>
        <v>0</v>
      </c>
      <c r="AP286">
        <f t="shared" si="35"/>
        <v>0</v>
      </c>
      <c r="AQ286">
        <f t="shared" si="35"/>
        <v>2</v>
      </c>
    </row>
    <row r="287" spans="8:43" ht="12.75">
      <c r="H287" t="s">
        <v>1</v>
      </c>
      <c r="I287">
        <f>SUM(I285:I286)</f>
        <v>4</v>
      </c>
      <c r="J287">
        <f aca="true" t="shared" si="36" ref="J287:AQ287">SUM(J285:J286)</f>
        <v>5</v>
      </c>
      <c r="K287">
        <f t="shared" si="36"/>
        <v>9</v>
      </c>
      <c r="L287">
        <f t="shared" si="36"/>
        <v>0</v>
      </c>
      <c r="M287">
        <f t="shared" si="36"/>
        <v>25</v>
      </c>
      <c r="N287">
        <f t="shared" si="36"/>
        <v>0</v>
      </c>
      <c r="O287">
        <f t="shared" si="36"/>
        <v>1</v>
      </c>
      <c r="P287">
        <f t="shared" si="36"/>
        <v>2</v>
      </c>
      <c r="Q287">
        <f t="shared" si="36"/>
        <v>46</v>
      </c>
      <c r="R287" t="s">
        <v>1</v>
      </c>
      <c r="S287">
        <f t="shared" si="36"/>
        <v>0</v>
      </c>
      <c r="T287">
        <f t="shared" si="36"/>
        <v>0</v>
      </c>
      <c r="U287">
        <f t="shared" si="36"/>
        <v>0</v>
      </c>
      <c r="V287">
        <f t="shared" si="36"/>
        <v>7</v>
      </c>
      <c r="W287">
        <f t="shared" si="36"/>
        <v>11</v>
      </c>
      <c r="X287">
        <f t="shared" si="36"/>
        <v>26</v>
      </c>
      <c r="Y287">
        <f t="shared" si="36"/>
        <v>44</v>
      </c>
      <c r="Z287">
        <f t="shared" si="36"/>
        <v>0</v>
      </c>
      <c r="AA287">
        <f t="shared" si="36"/>
        <v>24</v>
      </c>
      <c r="AB287">
        <f t="shared" si="36"/>
        <v>18</v>
      </c>
      <c r="AC287">
        <f t="shared" si="36"/>
        <v>499</v>
      </c>
      <c r="AD287">
        <f t="shared" si="36"/>
        <v>585</v>
      </c>
      <c r="AE287" t="s">
        <v>1</v>
      </c>
      <c r="AF287">
        <f t="shared" si="36"/>
        <v>0</v>
      </c>
      <c r="AG287">
        <f t="shared" si="36"/>
        <v>0</v>
      </c>
      <c r="AH287">
        <f t="shared" si="36"/>
        <v>0</v>
      </c>
      <c r="AI287">
        <f t="shared" si="36"/>
        <v>0</v>
      </c>
      <c r="AJ287">
        <f t="shared" si="36"/>
        <v>2</v>
      </c>
      <c r="AK287">
        <f t="shared" si="36"/>
        <v>0</v>
      </c>
      <c r="AL287">
        <f t="shared" si="36"/>
        <v>2</v>
      </c>
      <c r="AM287">
        <f t="shared" si="36"/>
        <v>0</v>
      </c>
      <c r="AN287">
        <f t="shared" si="36"/>
        <v>0</v>
      </c>
      <c r="AO287">
        <f t="shared" si="36"/>
        <v>0</v>
      </c>
      <c r="AP287">
        <f t="shared" si="36"/>
        <v>0</v>
      </c>
      <c r="AQ287">
        <f t="shared" si="36"/>
        <v>2</v>
      </c>
    </row>
    <row r="288" spans="8:43" ht="12.75">
      <c r="H288" t="s">
        <v>2</v>
      </c>
      <c r="I288">
        <f>I284+I287</f>
        <v>13</v>
      </c>
      <c r="J288">
        <f aca="true" t="shared" si="37" ref="J288:AQ288">J284+J287</f>
        <v>16</v>
      </c>
      <c r="K288">
        <f t="shared" si="37"/>
        <v>9</v>
      </c>
      <c r="L288">
        <f t="shared" si="37"/>
        <v>0</v>
      </c>
      <c r="M288">
        <f t="shared" si="37"/>
        <v>32</v>
      </c>
      <c r="N288">
        <f t="shared" si="37"/>
        <v>1</v>
      </c>
      <c r="O288">
        <f t="shared" si="37"/>
        <v>7</v>
      </c>
      <c r="P288">
        <f t="shared" si="37"/>
        <v>2</v>
      </c>
      <c r="Q288">
        <f t="shared" si="37"/>
        <v>80</v>
      </c>
      <c r="R288" t="s">
        <v>2</v>
      </c>
      <c r="S288">
        <f t="shared" si="37"/>
        <v>0</v>
      </c>
      <c r="T288">
        <f t="shared" si="37"/>
        <v>0</v>
      </c>
      <c r="U288">
        <f t="shared" si="37"/>
        <v>0</v>
      </c>
      <c r="V288">
        <f t="shared" si="37"/>
        <v>11</v>
      </c>
      <c r="W288">
        <f t="shared" si="37"/>
        <v>15</v>
      </c>
      <c r="X288">
        <f t="shared" si="37"/>
        <v>52</v>
      </c>
      <c r="Y288">
        <f t="shared" si="37"/>
        <v>78</v>
      </c>
      <c r="Z288">
        <f t="shared" si="37"/>
        <v>4</v>
      </c>
      <c r="AA288">
        <f t="shared" si="37"/>
        <v>61</v>
      </c>
      <c r="AB288">
        <f t="shared" si="37"/>
        <v>39</v>
      </c>
      <c r="AC288">
        <f t="shared" si="37"/>
        <v>1010</v>
      </c>
      <c r="AD288">
        <f t="shared" si="37"/>
        <v>1192</v>
      </c>
      <c r="AE288" t="s">
        <v>2</v>
      </c>
      <c r="AF288">
        <f t="shared" si="37"/>
        <v>0</v>
      </c>
      <c r="AG288">
        <f t="shared" si="37"/>
        <v>0</v>
      </c>
      <c r="AH288">
        <f t="shared" si="37"/>
        <v>0</v>
      </c>
      <c r="AI288">
        <f t="shared" si="37"/>
        <v>0</v>
      </c>
      <c r="AJ288">
        <f t="shared" si="37"/>
        <v>2</v>
      </c>
      <c r="AK288">
        <f t="shared" si="37"/>
        <v>0</v>
      </c>
      <c r="AL288">
        <f t="shared" si="37"/>
        <v>2</v>
      </c>
      <c r="AM288">
        <f t="shared" si="37"/>
        <v>0</v>
      </c>
      <c r="AN288">
        <f t="shared" si="37"/>
        <v>0</v>
      </c>
      <c r="AO288">
        <f t="shared" si="37"/>
        <v>0</v>
      </c>
      <c r="AP288">
        <f t="shared" si="37"/>
        <v>2</v>
      </c>
      <c r="AQ288">
        <f t="shared" si="37"/>
        <v>4</v>
      </c>
    </row>
    <row r="289" ht="12.75"/>
    <row r="290" spans="8:43" ht="12.75">
      <c r="H290" t="str">
        <f>H153</f>
        <v>New Zealand</v>
      </c>
      <c r="I290">
        <f>I153</f>
        <v>8</v>
      </c>
      <c r="J290">
        <f aca="true" t="shared" si="38" ref="J290:AQ290">J153</f>
        <v>74</v>
      </c>
      <c r="K290">
        <f t="shared" si="38"/>
        <v>12</v>
      </c>
      <c r="L290">
        <f t="shared" si="38"/>
        <v>4</v>
      </c>
      <c r="M290">
        <f t="shared" si="38"/>
        <v>16</v>
      </c>
      <c r="N290">
        <f t="shared" si="38"/>
        <v>5</v>
      </c>
      <c r="O290">
        <f t="shared" si="38"/>
        <v>9</v>
      </c>
      <c r="P290">
        <f t="shared" si="38"/>
        <v>21</v>
      </c>
      <c r="Q290">
        <f t="shared" si="38"/>
        <v>149</v>
      </c>
      <c r="R290" t="str">
        <f t="shared" si="38"/>
        <v>New Zealand</v>
      </c>
      <c r="S290">
        <f t="shared" si="38"/>
        <v>19</v>
      </c>
      <c r="T290">
        <f t="shared" si="38"/>
        <v>0</v>
      </c>
      <c r="U290">
        <f t="shared" si="38"/>
        <v>19</v>
      </c>
      <c r="V290">
        <f t="shared" si="38"/>
        <v>13</v>
      </c>
      <c r="W290">
        <f t="shared" si="38"/>
        <v>27</v>
      </c>
      <c r="X290">
        <f t="shared" si="38"/>
        <v>88</v>
      </c>
      <c r="Y290">
        <f t="shared" si="38"/>
        <v>128</v>
      </c>
      <c r="Z290">
        <f t="shared" si="38"/>
        <v>8</v>
      </c>
      <c r="AA290">
        <f t="shared" si="38"/>
        <v>44</v>
      </c>
      <c r="AB290">
        <f t="shared" si="38"/>
        <v>46</v>
      </c>
      <c r="AC290">
        <f t="shared" si="38"/>
        <v>237</v>
      </c>
      <c r="AD290">
        <f t="shared" si="38"/>
        <v>482</v>
      </c>
      <c r="AE290" t="str">
        <f t="shared" si="38"/>
        <v>New Zealand</v>
      </c>
      <c r="AF290">
        <f t="shared" si="38"/>
        <v>0</v>
      </c>
      <c r="AG290">
        <f t="shared" si="38"/>
        <v>0</v>
      </c>
      <c r="AH290">
        <f t="shared" si="38"/>
        <v>0</v>
      </c>
      <c r="AI290">
        <f t="shared" si="38"/>
        <v>2</v>
      </c>
      <c r="AJ290">
        <f t="shared" si="38"/>
        <v>7</v>
      </c>
      <c r="AK290">
        <f t="shared" si="38"/>
        <v>12</v>
      </c>
      <c r="AL290">
        <f t="shared" si="38"/>
        <v>21</v>
      </c>
      <c r="AM290">
        <f t="shared" si="38"/>
        <v>3</v>
      </c>
      <c r="AN290">
        <f t="shared" si="38"/>
        <v>15</v>
      </c>
      <c r="AO290">
        <f t="shared" si="38"/>
        <v>1</v>
      </c>
      <c r="AP290">
        <f t="shared" si="38"/>
        <v>16</v>
      </c>
      <c r="AQ290">
        <f t="shared" si="38"/>
        <v>56</v>
      </c>
    </row>
    <row r="291" spans="8:30" ht="12.75">
      <c r="H291" t="str">
        <f>H213</f>
        <v>Tokelau</v>
      </c>
      <c r="I291">
        <f>I213</f>
        <v>0</v>
      </c>
      <c r="J291">
        <f aca="true" t="shared" si="39" ref="J291:AD291">J213</f>
        <v>1</v>
      </c>
      <c r="K291">
        <f t="shared" si="39"/>
        <v>2</v>
      </c>
      <c r="L291">
        <f t="shared" si="39"/>
        <v>0</v>
      </c>
      <c r="M291">
        <f t="shared" si="39"/>
        <v>3</v>
      </c>
      <c r="N291">
        <f t="shared" si="39"/>
        <v>0</v>
      </c>
      <c r="O291">
        <f t="shared" si="39"/>
        <v>0</v>
      </c>
      <c r="P291">
        <f t="shared" si="39"/>
        <v>0</v>
      </c>
      <c r="Q291">
        <f t="shared" si="39"/>
        <v>6</v>
      </c>
      <c r="R291" t="str">
        <f t="shared" si="39"/>
        <v>Tokelau</v>
      </c>
      <c r="S291">
        <f t="shared" si="39"/>
        <v>0</v>
      </c>
      <c r="T291">
        <f t="shared" si="39"/>
        <v>0</v>
      </c>
      <c r="U291">
        <f t="shared" si="39"/>
        <v>0</v>
      </c>
      <c r="V291">
        <f t="shared" si="39"/>
        <v>1</v>
      </c>
      <c r="W291">
        <f t="shared" si="39"/>
        <v>2</v>
      </c>
      <c r="X291">
        <f t="shared" si="39"/>
        <v>3</v>
      </c>
      <c r="Y291">
        <f t="shared" si="39"/>
        <v>6</v>
      </c>
      <c r="Z291">
        <f t="shared" si="39"/>
        <v>3</v>
      </c>
      <c r="AA291">
        <f t="shared" si="39"/>
        <v>5</v>
      </c>
      <c r="AB291">
        <f t="shared" si="39"/>
        <v>6</v>
      </c>
      <c r="AC291">
        <f t="shared" si="39"/>
        <v>10</v>
      </c>
      <c r="AD291">
        <f t="shared" si="39"/>
        <v>30</v>
      </c>
    </row>
    <row r="292" spans="8:31" ht="12.75">
      <c r="H292" t="s">
        <v>1</v>
      </c>
      <c r="I292">
        <f>I291</f>
        <v>0</v>
      </c>
      <c r="J292">
        <f aca="true" t="shared" si="40" ref="J292:AD292">J291</f>
        <v>1</v>
      </c>
      <c r="K292">
        <f t="shared" si="40"/>
        <v>2</v>
      </c>
      <c r="L292">
        <f t="shared" si="40"/>
        <v>0</v>
      </c>
      <c r="M292">
        <f t="shared" si="40"/>
        <v>3</v>
      </c>
      <c r="N292">
        <f t="shared" si="40"/>
        <v>0</v>
      </c>
      <c r="O292">
        <f t="shared" si="40"/>
        <v>0</v>
      </c>
      <c r="P292">
        <f t="shared" si="40"/>
        <v>0</v>
      </c>
      <c r="Q292">
        <f t="shared" si="40"/>
        <v>6</v>
      </c>
      <c r="R292" t="s">
        <v>1</v>
      </c>
      <c r="S292">
        <f t="shared" si="40"/>
        <v>0</v>
      </c>
      <c r="T292">
        <f t="shared" si="40"/>
        <v>0</v>
      </c>
      <c r="U292">
        <f t="shared" si="40"/>
        <v>0</v>
      </c>
      <c r="V292">
        <f t="shared" si="40"/>
        <v>1</v>
      </c>
      <c r="W292">
        <f t="shared" si="40"/>
        <v>2</v>
      </c>
      <c r="X292">
        <f t="shared" si="40"/>
        <v>3</v>
      </c>
      <c r="Y292">
        <f t="shared" si="40"/>
        <v>6</v>
      </c>
      <c r="Z292">
        <f t="shared" si="40"/>
        <v>3</v>
      </c>
      <c r="AA292">
        <f t="shared" si="40"/>
        <v>5</v>
      </c>
      <c r="AB292">
        <f t="shared" si="40"/>
        <v>6</v>
      </c>
      <c r="AC292">
        <f t="shared" si="40"/>
        <v>10</v>
      </c>
      <c r="AD292">
        <f t="shared" si="40"/>
        <v>30</v>
      </c>
      <c r="AE292" t="s">
        <v>1</v>
      </c>
    </row>
    <row r="293" spans="8:43" ht="12.75">
      <c r="H293" t="s">
        <v>2</v>
      </c>
      <c r="I293">
        <f>I290+I291</f>
        <v>8</v>
      </c>
      <c r="J293">
        <f aca="true" t="shared" si="41" ref="J293:AQ293">J290+J291</f>
        <v>75</v>
      </c>
      <c r="K293">
        <f t="shared" si="41"/>
        <v>14</v>
      </c>
      <c r="L293">
        <f t="shared" si="41"/>
        <v>4</v>
      </c>
      <c r="M293">
        <f t="shared" si="41"/>
        <v>19</v>
      </c>
      <c r="N293">
        <f t="shared" si="41"/>
        <v>5</v>
      </c>
      <c r="O293">
        <f t="shared" si="41"/>
        <v>9</v>
      </c>
      <c r="P293">
        <f t="shared" si="41"/>
        <v>21</v>
      </c>
      <c r="Q293">
        <f t="shared" si="41"/>
        <v>155</v>
      </c>
      <c r="R293" t="s">
        <v>2</v>
      </c>
      <c r="S293">
        <f t="shared" si="41"/>
        <v>19</v>
      </c>
      <c r="T293">
        <f t="shared" si="41"/>
        <v>0</v>
      </c>
      <c r="U293">
        <f t="shared" si="41"/>
        <v>19</v>
      </c>
      <c r="V293">
        <f t="shared" si="41"/>
        <v>14</v>
      </c>
      <c r="W293">
        <f t="shared" si="41"/>
        <v>29</v>
      </c>
      <c r="X293">
        <f t="shared" si="41"/>
        <v>91</v>
      </c>
      <c r="Y293">
        <f t="shared" si="41"/>
        <v>134</v>
      </c>
      <c r="Z293">
        <f t="shared" si="41"/>
        <v>11</v>
      </c>
      <c r="AA293">
        <f t="shared" si="41"/>
        <v>49</v>
      </c>
      <c r="AB293">
        <f t="shared" si="41"/>
        <v>52</v>
      </c>
      <c r="AC293">
        <f t="shared" si="41"/>
        <v>247</v>
      </c>
      <c r="AD293">
        <f t="shared" si="41"/>
        <v>512</v>
      </c>
      <c r="AE293" t="s">
        <v>2</v>
      </c>
      <c r="AF293">
        <f t="shared" si="41"/>
        <v>0</v>
      </c>
      <c r="AG293">
        <f t="shared" si="41"/>
        <v>0</v>
      </c>
      <c r="AH293">
        <f t="shared" si="41"/>
        <v>0</v>
      </c>
      <c r="AI293">
        <f t="shared" si="41"/>
        <v>2</v>
      </c>
      <c r="AJ293">
        <f t="shared" si="41"/>
        <v>7</v>
      </c>
      <c r="AK293">
        <f t="shared" si="41"/>
        <v>12</v>
      </c>
      <c r="AL293">
        <f t="shared" si="41"/>
        <v>21</v>
      </c>
      <c r="AM293">
        <f t="shared" si="41"/>
        <v>3</v>
      </c>
      <c r="AN293">
        <f t="shared" si="41"/>
        <v>15</v>
      </c>
      <c r="AO293">
        <f t="shared" si="41"/>
        <v>1</v>
      </c>
      <c r="AP293">
        <f t="shared" si="41"/>
        <v>16</v>
      </c>
      <c r="AQ293">
        <f t="shared" si="41"/>
        <v>56</v>
      </c>
    </row>
    <row r="294" ht="12.75"/>
    <row r="295" spans="8:43" ht="12.75">
      <c r="H295" t="str">
        <f>H160</f>
        <v>Norway</v>
      </c>
      <c r="I295">
        <f>I160</f>
        <v>9</v>
      </c>
      <c r="J295">
        <f aca="true" t="shared" si="42" ref="J295:AQ295">J160</f>
        <v>6</v>
      </c>
      <c r="K295">
        <f t="shared" si="42"/>
        <v>0</v>
      </c>
      <c r="L295">
        <f t="shared" si="42"/>
        <v>0</v>
      </c>
      <c r="M295">
        <f t="shared" si="42"/>
        <v>7</v>
      </c>
      <c r="N295">
        <f t="shared" si="42"/>
        <v>1</v>
      </c>
      <c r="O295">
        <f t="shared" si="42"/>
        <v>8</v>
      </c>
      <c r="P295">
        <f t="shared" si="42"/>
        <v>2</v>
      </c>
      <c r="Q295">
        <f t="shared" si="42"/>
        <v>33</v>
      </c>
      <c r="R295" t="str">
        <f t="shared" si="42"/>
        <v>Norway</v>
      </c>
      <c r="S295">
        <f t="shared" si="42"/>
        <v>0</v>
      </c>
      <c r="T295">
        <f t="shared" si="42"/>
        <v>0</v>
      </c>
      <c r="U295">
        <f t="shared" si="42"/>
        <v>0</v>
      </c>
      <c r="V295">
        <f t="shared" si="42"/>
        <v>1</v>
      </c>
      <c r="W295">
        <f t="shared" si="42"/>
        <v>6</v>
      </c>
      <c r="X295">
        <f t="shared" si="42"/>
        <v>24</v>
      </c>
      <c r="Y295">
        <f t="shared" si="42"/>
        <v>31</v>
      </c>
      <c r="Z295">
        <f t="shared" si="42"/>
        <v>8</v>
      </c>
      <c r="AA295">
        <f t="shared" si="42"/>
        <v>36</v>
      </c>
      <c r="AB295">
        <f t="shared" si="42"/>
        <v>17</v>
      </c>
      <c r="AC295">
        <f t="shared" si="42"/>
        <v>504</v>
      </c>
      <c r="AD295">
        <f t="shared" si="42"/>
        <v>596</v>
      </c>
      <c r="AE295" t="str">
        <f t="shared" si="42"/>
        <v>Norway</v>
      </c>
      <c r="AF295">
        <f t="shared" si="42"/>
        <v>0</v>
      </c>
      <c r="AG295">
        <f t="shared" si="42"/>
        <v>0</v>
      </c>
      <c r="AH295">
        <f t="shared" si="42"/>
        <v>0</v>
      </c>
      <c r="AI295">
        <f t="shared" si="42"/>
        <v>0</v>
      </c>
      <c r="AJ295">
        <f t="shared" si="42"/>
        <v>0</v>
      </c>
      <c r="AK295">
        <f t="shared" si="42"/>
        <v>2</v>
      </c>
      <c r="AL295">
        <f t="shared" si="42"/>
        <v>2</v>
      </c>
      <c r="AM295">
        <f t="shared" si="42"/>
        <v>0</v>
      </c>
      <c r="AN295">
        <f t="shared" si="42"/>
        <v>0</v>
      </c>
      <c r="AO295">
        <f t="shared" si="42"/>
        <v>0</v>
      </c>
      <c r="AP295">
        <f t="shared" si="42"/>
        <v>5</v>
      </c>
      <c r="AQ295">
        <f t="shared" si="42"/>
        <v>7</v>
      </c>
    </row>
    <row r="296" spans="8:30" ht="12.75">
      <c r="H296" t="str">
        <f>H202</f>
        <v>Svalbard and Jan Mayen</v>
      </c>
      <c r="I296">
        <f>I202</f>
        <v>5</v>
      </c>
      <c r="J296">
        <f aca="true" t="shared" si="43" ref="J296:AD296">J202</f>
        <v>2</v>
      </c>
      <c r="K296">
        <f t="shared" si="43"/>
        <v>0</v>
      </c>
      <c r="L296">
        <f t="shared" si="43"/>
        <v>0</v>
      </c>
      <c r="M296">
        <f t="shared" si="43"/>
        <v>2</v>
      </c>
      <c r="N296">
        <f t="shared" si="43"/>
        <v>0</v>
      </c>
      <c r="O296">
        <f t="shared" si="43"/>
        <v>0</v>
      </c>
      <c r="P296">
        <f t="shared" si="43"/>
        <v>0</v>
      </c>
      <c r="Q296">
        <f t="shared" si="43"/>
        <v>9</v>
      </c>
      <c r="R296" t="str">
        <f t="shared" si="43"/>
        <v>Svalbard and Jan Mayen</v>
      </c>
      <c r="S296">
        <f t="shared" si="43"/>
        <v>0</v>
      </c>
      <c r="T296">
        <f t="shared" si="43"/>
        <v>0</v>
      </c>
      <c r="U296">
        <f t="shared" si="43"/>
        <v>0</v>
      </c>
      <c r="V296">
        <f t="shared" si="43"/>
        <v>0</v>
      </c>
      <c r="W296">
        <f t="shared" si="43"/>
        <v>3</v>
      </c>
      <c r="X296">
        <f t="shared" si="43"/>
        <v>6</v>
      </c>
      <c r="Y296">
        <f t="shared" si="43"/>
        <v>9</v>
      </c>
      <c r="Z296">
        <f t="shared" si="43"/>
        <v>3</v>
      </c>
      <c r="AA296">
        <f t="shared" si="43"/>
        <v>5</v>
      </c>
      <c r="AB296">
        <f t="shared" si="43"/>
        <v>1</v>
      </c>
      <c r="AC296">
        <f t="shared" si="43"/>
        <v>147</v>
      </c>
      <c r="AD296">
        <f t="shared" si="43"/>
        <v>165</v>
      </c>
    </row>
    <row r="297" spans="8:30" ht="12.75">
      <c r="H297" t="str">
        <f>H244</f>
        <v>Bouvet Island</v>
      </c>
      <c r="I297">
        <f>I244</f>
        <v>0</v>
      </c>
      <c r="J297">
        <f aca="true" t="shared" si="44" ref="J297:AD297">J244</f>
        <v>1</v>
      </c>
      <c r="K297">
        <f t="shared" si="44"/>
        <v>0</v>
      </c>
      <c r="L297">
        <f t="shared" si="44"/>
        <v>0</v>
      </c>
      <c r="M297">
        <f t="shared" si="44"/>
        <v>0</v>
      </c>
      <c r="N297">
        <f t="shared" si="44"/>
        <v>0</v>
      </c>
      <c r="O297">
        <f t="shared" si="44"/>
        <v>0</v>
      </c>
      <c r="P297">
        <f t="shared" si="44"/>
        <v>0</v>
      </c>
      <c r="Q297">
        <f t="shared" si="44"/>
        <v>1</v>
      </c>
      <c r="R297" t="str">
        <f t="shared" si="44"/>
        <v>Bouvet Island</v>
      </c>
      <c r="S297">
        <f t="shared" si="44"/>
        <v>0</v>
      </c>
      <c r="T297">
        <f t="shared" si="44"/>
        <v>0</v>
      </c>
      <c r="U297">
        <f t="shared" si="44"/>
        <v>0</v>
      </c>
      <c r="V297">
        <f t="shared" si="44"/>
        <v>0</v>
      </c>
      <c r="W297">
        <f t="shared" si="44"/>
        <v>0</v>
      </c>
      <c r="X297">
        <f t="shared" si="44"/>
        <v>1</v>
      </c>
      <c r="Y297">
        <f t="shared" si="44"/>
        <v>1</v>
      </c>
      <c r="Z297">
        <f t="shared" si="44"/>
        <v>1</v>
      </c>
      <c r="AA297">
        <f t="shared" si="44"/>
        <v>0</v>
      </c>
      <c r="AB297">
        <f t="shared" si="44"/>
        <v>1</v>
      </c>
      <c r="AC297">
        <f t="shared" si="44"/>
        <v>16</v>
      </c>
      <c r="AD297">
        <f t="shared" si="44"/>
        <v>19</v>
      </c>
    </row>
    <row r="298" spans="8:31" ht="12.75">
      <c r="H298" t="s">
        <v>1</v>
      </c>
      <c r="I298">
        <f>SUM(I296:I297)</f>
        <v>5</v>
      </c>
      <c r="J298">
        <f aca="true" t="shared" si="45" ref="J298:AD298">SUM(J296:J297)</f>
        <v>3</v>
      </c>
      <c r="K298">
        <f t="shared" si="45"/>
        <v>0</v>
      </c>
      <c r="L298">
        <f t="shared" si="45"/>
        <v>0</v>
      </c>
      <c r="M298">
        <f t="shared" si="45"/>
        <v>2</v>
      </c>
      <c r="N298">
        <f t="shared" si="45"/>
        <v>0</v>
      </c>
      <c r="O298">
        <f t="shared" si="45"/>
        <v>0</v>
      </c>
      <c r="P298">
        <f t="shared" si="45"/>
        <v>0</v>
      </c>
      <c r="Q298">
        <f t="shared" si="45"/>
        <v>10</v>
      </c>
      <c r="R298" t="s">
        <v>1</v>
      </c>
      <c r="S298">
        <f t="shared" si="45"/>
        <v>0</v>
      </c>
      <c r="T298">
        <f t="shared" si="45"/>
        <v>0</v>
      </c>
      <c r="U298">
        <f t="shared" si="45"/>
        <v>0</v>
      </c>
      <c r="V298">
        <f t="shared" si="45"/>
        <v>0</v>
      </c>
      <c r="W298">
        <f t="shared" si="45"/>
        <v>3</v>
      </c>
      <c r="X298">
        <f t="shared" si="45"/>
        <v>7</v>
      </c>
      <c r="Y298">
        <f t="shared" si="45"/>
        <v>10</v>
      </c>
      <c r="Z298">
        <f t="shared" si="45"/>
        <v>4</v>
      </c>
      <c r="AA298">
        <f t="shared" si="45"/>
        <v>5</v>
      </c>
      <c r="AB298">
        <f t="shared" si="45"/>
        <v>2</v>
      </c>
      <c r="AC298">
        <f t="shared" si="45"/>
        <v>163</v>
      </c>
      <c r="AD298">
        <f t="shared" si="45"/>
        <v>184</v>
      </c>
      <c r="AE298" t="s">
        <v>1</v>
      </c>
    </row>
    <row r="299" spans="8:43" ht="12.75">
      <c r="H299" t="s">
        <v>2</v>
      </c>
      <c r="I299">
        <f>I295+I298</f>
        <v>14</v>
      </c>
      <c r="J299">
        <f aca="true" t="shared" si="46" ref="J299:AQ299">J295+J298</f>
        <v>9</v>
      </c>
      <c r="K299">
        <f t="shared" si="46"/>
        <v>0</v>
      </c>
      <c r="L299">
        <f t="shared" si="46"/>
        <v>0</v>
      </c>
      <c r="M299">
        <f t="shared" si="46"/>
        <v>9</v>
      </c>
      <c r="N299">
        <f t="shared" si="46"/>
        <v>1</v>
      </c>
      <c r="O299">
        <f t="shared" si="46"/>
        <v>8</v>
      </c>
      <c r="P299">
        <f t="shared" si="46"/>
        <v>2</v>
      </c>
      <c r="Q299">
        <f t="shared" si="46"/>
        <v>43</v>
      </c>
      <c r="R299" t="s">
        <v>2</v>
      </c>
      <c r="S299">
        <f t="shared" si="46"/>
        <v>0</v>
      </c>
      <c r="T299">
        <f t="shared" si="46"/>
        <v>0</v>
      </c>
      <c r="U299">
        <f t="shared" si="46"/>
        <v>0</v>
      </c>
      <c r="V299">
        <f t="shared" si="46"/>
        <v>1</v>
      </c>
      <c r="W299">
        <f t="shared" si="46"/>
        <v>9</v>
      </c>
      <c r="X299">
        <f t="shared" si="46"/>
        <v>31</v>
      </c>
      <c r="Y299">
        <f t="shared" si="46"/>
        <v>41</v>
      </c>
      <c r="Z299">
        <f t="shared" si="46"/>
        <v>12</v>
      </c>
      <c r="AA299">
        <f t="shared" si="46"/>
        <v>41</v>
      </c>
      <c r="AB299">
        <f t="shared" si="46"/>
        <v>19</v>
      </c>
      <c r="AC299">
        <f t="shared" si="46"/>
        <v>667</v>
      </c>
      <c r="AD299">
        <f t="shared" si="46"/>
        <v>780</v>
      </c>
      <c r="AE299" t="s">
        <v>2</v>
      </c>
      <c r="AF299">
        <f t="shared" si="46"/>
        <v>0</v>
      </c>
      <c r="AG299">
        <f t="shared" si="46"/>
        <v>0</v>
      </c>
      <c r="AH299">
        <f t="shared" si="46"/>
        <v>0</v>
      </c>
      <c r="AI299">
        <f t="shared" si="46"/>
        <v>0</v>
      </c>
      <c r="AJ299">
        <f t="shared" si="46"/>
        <v>0</v>
      </c>
      <c r="AK299">
        <f t="shared" si="46"/>
        <v>2</v>
      </c>
      <c r="AL299">
        <f t="shared" si="46"/>
        <v>2</v>
      </c>
      <c r="AM299">
        <f t="shared" si="46"/>
        <v>0</v>
      </c>
      <c r="AN299">
        <f t="shared" si="46"/>
        <v>0</v>
      </c>
      <c r="AO299">
        <f t="shared" si="46"/>
        <v>0</v>
      </c>
      <c r="AP299">
        <f t="shared" si="46"/>
        <v>5</v>
      </c>
      <c r="AQ299">
        <f t="shared" si="46"/>
        <v>7</v>
      </c>
    </row>
    <row r="300" ht="12.75"/>
    <row r="301" spans="8:43" ht="12.75">
      <c r="H301" t="str">
        <f>H224</f>
        <v>United Kingdom</v>
      </c>
      <c r="I301">
        <f>I224</f>
        <v>10</v>
      </c>
      <c r="J301">
        <f aca="true" t="shared" si="47" ref="J301:AQ301">J224</f>
        <v>10</v>
      </c>
      <c r="K301">
        <f t="shared" si="47"/>
        <v>0</v>
      </c>
      <c r="L301">
        <f t="shared" si="47"/>
        <v>0</v>
      </c>
      <c r="M301">
        <f t="shared" si="47"/>
        <v>12</v>
      </c>
      <c r="N301">
        <f t="shared" si="47"/>
        <v>2</v>
      </c>
      <c r="O301">
        <f t="shared" si="47"/>
        <v>8</v>
      </c>
      <c r="P301">
        <f t="shared" si="47"/>
        <v>13</v>
      </c>
      <c r="Q301">
        <f t="shared" si="47"/>
        <v>55</v>
      </c>
      <c r="R301" t="str">
        <f t="shared" si="47"/>
        <v>United Kingdom</v>
      </c>
      <c r="S301">
        <f t="shared" si="47"/>
        <v>1</v>
      </c>
      <c r="T301">
        <f t="shared" si="47"/>
        <v>0</v>
      </c>
      <c r="U301">
        <f t="shared" si="47"/>
        <v>1</v>
      </c>
      <c r="V301">
        <f t="shared" si="47"/>
        <v>5</v>
      </c>
      <c r="W301">
        <f t="shared" si="47"/>
        <v>10</v>
      </c>
      <c r="X301">
        <f t="shared" si="47"/>
        <v>27</v>
      </c>
      <c r="Y301">
        <f t="shared" si="47"/>
        <v>42</v>
      </c>
      <c r="Z301">
        <f t="shared" si="47"/>
        <v>7</v>
      </c>
      <c r="AA301">
        <f t="shared" si="47"/>
        <v>38</v>
      </c>
      <c r="AB301">
        <f t="shared" si="47"/>
        <v>28</v>
      </c>
      <c r="AC301">
        <f t="shared" si="47"/>
        <v>607</v>
      </c>
      <c r="AD301">
        <f t="shared" si="47"/>
        <v>723</v>
      </c>
      <c r="AE301" t="str">
        <f t="shared" si="47"/>
        <v>United Kingdom</v>
      </c>
      <c r="AF301">
        <f t="shared" si="47"/>
        <v>0</v>
      </c>
      <c r="AG301">
        <f t="shared" si="47"/>
        <v>0</v>
      </c>
      <c r="AH301">
        <f t="shared" si="47"/>
        <v>0</v>
      </c>
      <c r="AI301">
        <f t="shared" si="47"/>
        <v>4</v>
      </c>
      <c r="AJ301">
        <f t="shared" si="47"/>
        <v>2</v>
      </c>
      <c r="AK301">
        <f t="shared" si="47"/>
        <v>7</v>
      </c>
      <c r="AL301">
        <f t="shared" si="47"/>
        <v>13</v>
      </c>
      <c r="AM301">
        <f t="shared" si="47"/>
        <v>0</v>
      </c>
      <c r="AN301">
        <f t="shared" si="47"/>
        <v>1</v>
      </c>
      <c r="AO301">
        <f t="shared" si="47"/>
        <v>0</v>
      </c>
      <c r="AP301">
        <f t="shared" si="47"/>
        <v>7</v>
      </c>
      <c r="AQ301">
        <f t="shared" si="47"/>
        <v>21</v>
      </c>
    </row>
    <row r="302" spans="8:43" ht="12.75">
      <c r="H302" t="str">
        <f>H9</f>
        <v>Anguilla</v>
      </c>
      <c r="I302">
        <f>I9</f>
        <v>0</v>
      </c>
      <c r="J302">
        <f aca="true" t="shared" si="48" ref="J302:AQ302">J9</f>
        <v>0</v>
      </c>
      <c r="K302">
        <f t="shared" si="48"/>
        <v>4</v>
      </c>
      <c r="L302">
        <f t="shared" si="48"/>
        <v>0</v>
      </c>
      <c r="M302">
        <f t="shared" si="48"/>
        <v>11</v>
      </c>
      <c r="N302">
        <f t="shared" si="48"/>
        <v>0</v>
      </c>
      <c r="O302">
        <f t="shared" si="48"/>
        <v>0</v>
      </c>
      <c r="P302">
        <f t="shared" si="48"/>
        <v>3</v>
      </c>
      <c r="Q302">
        <f t="shared" si="48"/>
        <v>18</v>
      </c>
      <c r="R302" t="str">
        <f t="shared" si="48"/>
        <v>Anguilla</v>
      </c>
      <c r="S302">
        <f t="shared" si="48"/>
        <v>0</v>
      </c>
      <c r="T302">
        <f t="shared" si="48"/>
        <v>0</v>
      </c>
      <c r="U302">
        <f t="shared" si="48"/>
        <v>0</v>
      </c>
      <c r="V302">
        <f t="shared" si="48"/>
        <v>2</v>
      </c>
      <c r="W302">
        <f t="shared" si="48"/>
        <v>3</v>
      </c>
      <c r="X302">
        <f t="shared" si="48"/>
        <v>10</v>
      </c>
      <c r="Y302">
        <f t="shared" si="48"/>
        <v>15</v>
      </c>
      <c r="Z302">
        <f t="shared" si="48"/>
        <v>0</v>
      </c>
      <c r="AA302">
        <f t="shared" si="48"/>
        <v>11</v>
      </c>
      <c r="AB302">
        <f t="shared" si="48"/>
        <v>6</v>
      </c>
      <c r="AC302">
        <f t="shared" si="48"/>
        <v>242</v>
      </c>
      <c r="AD302">
        <f t="shared" si="48"/>
        <v>274</v>
      </c>
      <c r="AE302" t="str">
        <f t="shared" si="48"/>
        <v>Anguilla</v>
      </c>
      <c r="AF302">
        <f t="shared" si="48"/>
        <v>0</v>
      </c>
      <c r="AG302">
        <f t="shared" si="48"/>
        <v>0</v>
      </c>
      <c r="AH302">
        <f t="shared" si="48"/>
        <v>0</v>
      </c>
      <c r="AI302">
        <f t="shared" si="48"/>
        <v>0</v>
      </c>
      <c r="AJ302">
        <f t="shared" si="48"/>
        <v>2</v>
      </c>
      <c r="AK302">
        <f t="shared" si="48"/>
        <v>1</v>
      </c>
      <c r="AL302">
        <f t="shared" si="48"/>
        <v>3</v>
      </c>
      <c r="AM302">
        <f t="shared" si="48"/>
        <v>0</v>
      </c>
      <c r="AN302">
        <f t="shared" si="48"/>
        <v>0</v>
      </c>
      <c r="AO302">
        <f t="shared" si="48"/>
        <v>0</v>
      </c>
      <c r="AP302">
        <f t="shared" si="48"/>
        <v>0</v>
      </c>
      <c r="AQ302">
        <f t="shared" si="48"/>
        <v>3</v>
      </c>
    </row>
    <row r="303" spans="8:43" ht="12.75">
      <c r="H303" t="str">
        <f>H25</f>
        <v>Bermuda</v>
      </c>
      <c r="I303">
        <f>I25</f>
        <v>2</v>
      </c>
      <c r="J303">
        <f aca="true" t="shared" si="49" ref="J303:AQ303">J25</f>
        <v>3</v>
      </c>
      <c r="K303">
        <f t="shared" si="49"/>
        <v>2</v>
      </c>
      <c r="L303">
        <f t="shared" si="49"/>
        <v>0</v>
      </c>
      <c r="M303">
        <f t="shared" si="49"/>
        <v>11</v>
      </c>
      <c r="N303">
        <f t="shared" si="49"/>
        <v>0</v>
      </c>
      <c r="O303">
        <f t="shared" si="49"/>
        <v>25</v>
      </c>
      <c r="P303">
        <f t="shared" si="49"/>
        <v>4</v>
      </c>
      <c r="Q303">
        <f t="shared" si="49"/>
        <v>47</v>
      </c>
      <c r="R303" t="str">
        <f t="shared" si="49"/>
        <v>Bermuda</v>
      </c>
      <c r="S303">
        <f t="shared" si="49"/>
        <v>0</v>
      </c>
      <c r="T303">
        <f t="shared" si="49"/>
        <v>0</v>
      </c>
      <c r="U303">
        <f t="shared" si="49"/>
        <v>0</v>
      </c>
      <c r="V303">
        <f t="shared" si="49"/>
        <v>27</v>
      </c>
      <c r="W303">
        <f t="shared" si="49"/>
        <v>5</v>
      </c>
      <c r="X303">
        <f t="shared" si="49"/>
        <v>11</v>
      </c>
      <c r="Y303">
        <f t="shared" si="49"/>
        <v>43</v>
      </c>
      <c r="Z303">
        <f t="shared" si="49"/>
        <v>1</v>
      </c>
      <c r="AA303">
        <f t="shared" si="49"/>
        <v>12</v>
      </c>
      <c r="AB303">
        <f t="shared" si="49"/>
        <v>7</v>
      </c>
      <c r="AC303">
        <f t="shared" si="49"/>
        <v>227</v>
      </c>
      <c r="AD303">
        <f t="shared" si="49"/>
        <v>290</v>
      </c>
      <c r="AE303" t="str">
        <f t="shared" si="49"/>
        <v>Bermuda</v>
      </c>
      <c r="AF303">
        <f t="shared" si="49"/>
        <v>0</v>
      </c>
      <c r="AG303">
        <f t="shared" si="49"/>
        <v>0</v>
      </c>
      <c r="AH303">
        <f t="shared" si="49"/>
        <v>0</v>
      </c>
      <c r="AI303">
        <f t="shared" si="49"/>
        <v>1</v>
      </c>
      <c r="AJ303">
        <f t="shared" si="49"/>
        <v>1</v>
      </c>
      <c r="AK303">
        <f t="shared" si="49"/>
        <v>2</v>
      </c>
      <c r="AL303">
        <f t="shared" si="49"/>
        <v>4</v>
      </c>
      <c r="AM303">
        <f t="shared" si="49"/>
        <v>0</v>
      </c>
      <c r="AN303">
        <f t="shared" si="49"/>
        <v>0</v>
      </c>
      <c r="AO303">
        <f t="shared" si="49"/>
        <v>0</v>
      </c>
      <c r="AP303">
        <f t="shared" si="49"/>
        <v>0</v>
      </c>
      <c r="AQ303">
        <f t="shared" si="49"/>
        <v>4</v>
      </c>
    </row>
    <row r="304" spans="8:43" ht="12.75">
      <c r="H304" t="str">
        <f>H31</f>
        <v>British Indian Ocean Territory</v>
      </c>
      <c r="I304">
        <f>I31</f>
        <v>0</v>
      </c>
      <c r="J304">
        <f aca="true" t="shared" si="50" ref="J304:AQ304">J31</f>
        <v>0</v>
      </c>
      <c r="K304">
        <f t="shared" si="50"/>
        <v>2</v>
      </c>
      <c r="L304">
        <f t="shared" si="50"/>
        <v>0</v>
      </c>
      <c r="M304">
        <f t="shared" si="50"/>
        <v>4</v>
      </c>
      <c r="N304">
        <f t="shared" si="50"/>
        <v>0</v>
      </c>
      <c r="O304">
        <f t="shared" si="50"/>
        <v>0</v>
      </c>
      <c r="P304">
        <f t="shared" si="50"/>
        <v>1</v>
      </c>
      <c r="Q304">
        <f t="shared" si="50"/>
        <v>7</v>
      </c>
      <c r="R304" t="str">
        <f t="shared" si="50"/>
        <v>British Indian Ocean Territory</v>
      </c>
      <c r="S304">
        <f t="shared" si="50"/>
        <v>0</v>
      </c>
      <c r="T304">
        <f t="shared" si="50"/>
        <v>0</v>
      </c>
      <c r="U304">
        <f t="shared" si="50"/>
        <v>0</v>
      </c>
      <c r="V304">
        <f t="shared" si="50"/>
        <v>1</v>
      </c>
      <c r="W304">
        <f t="shared" si="50"/>
        <v>2</v>
      </c>
      <c r="X304">
        <f t="shared" si="50"/>
        <v>3</v>
      </c>
      <c r="Y304">
        <f t="shared" si="50"/>
        <v>6</v>
      </c>
      <c r="Z304">
        <f t="shared" si="50"/>
        <v>3</v>
      </c>
      <c r="AA304">
        <f t="shared" si="50"/>
        <v>8</v>
      </c>
      <c r="AB304">
        <f t="shared" si="50"/>
        <v>6</v>
      </c>
      <c r="AC304">
        <f t="shared" si="50"/>
        <v>45</v>
      </c>
      <c r="AD304">
        <f t="shared" si="50"/>
        <v>68</v>
      </c>
      <c r="AE304" t="str">
        <f t="shared" si="50"/>
        <v>British Indian Ocean Territory</v>
      </c>
      <c r="AF304">
        <f t="shared" si="50"/>
        <v>0</v>
      </c>
      <c r="AG304">
        <f t="shared" si="50"/>
        <v>0</v>
      </c>
      <c r="AH304">
        <f t="shared" si="50"/>
        <v>0</v>
      </c>
      <c r="AI304">
        <f t="shared" si="50"/>
        <v>0</v>
      </c>
      <c r="AJ304">
        <f t="shared" si="50"/>
        <v>0</v>
      </c>
      <c r="AK304">
        <f t="shared" si="50"/>
        <v>1</v>
      </c>
      <c r="AL304">
        <f t="shared" si="50"/>
        <v>1</v>
      </c>
      <c r="AM304">
        <f t="shared" si="50"/>
        <v>0</v>
      </c>
      <c r="AN304">
        <f t="shared" si="50"/>
        <v>0</v>
      </c>
      <c r="AO304">
        <f t="shared" si="50"/>
        <v>0</v>
      </c>
      <c r="AP304">
        <f t="shared" si="50"/>
        <v>2</v>
      </c>
      <c r="AQ304">
        <f t="shared" si="50"/>
        <v>3</v>
      </c>
    </row>
    <row r="305" spans="8:43" ht="12.75">
      <c r="H305" t="str">
        <f>H40</f>
        <v>Cayman Islands</v>
      </c>
      <c r="I305">
        <f>I40</f>
        <v>0</v>
      </c>
      <c r="J305">
        <f aca="true" t="shared" si="51" ref="J305:AQ305">J40</f>
        <v>3</v>
      </c>
      <c r="K305">
        <f t="shared" si="51"/>
        <v>3</v>
      </c>
      <c r="L305">
        <f t="shared" si="51"/>
        <v>0</v>
      </c>
      <c r="M305">
        <f t="shared" si="51"/>
        <v>10</v>
      </c>
      <c r="N305">
        <f t="shared" si="51"/>
        <v>1</v>
      </c>
      <c r="O305">
        <f t="shared" si="51"/>
        <v>0</v>
      </c>
      <c r="P305">
        <f t="shared" si="51"/>
        <v>2</v>
      </c>
      <c r="Q305">
        <f t="shared" si="51"/>
        <v>19</v>
      </c>
      <c r="R305" t="str">
        <f t="shared" si="51"/>
        <v>Cayman Islands</v>
      </c>
      <c r="S305">
        <f t="shared" si="51"/>
        <v>1</v>
      </c>
      <c r="T305">
        <f t="shared" si="51"/>
        <v>0</v>
      </c>
      <c r="U305">
        <f t="shared" si="51"/>
        <v>1</v>
      </c>
      <c r="V305">
        <f t="shared" si="51"/>
        <v>3</v>
      </c>
      <c r="W305">
        <f t="shared" si="51"/>
        <v>3</v>
      </c>
      <c r="X305">
        <f t="shared" si="51"/>
        <v>11</v>
      </c>
      <c r="Y305">
        <f t="shared" si="51"/>
        <v>17</v>
      </c>
      <c r="Z305">
        <f t="shared" si="51"/>
        <v>0</v>
      </c>
      <c r="AA305">
        <f t="shared" si="51"/>
        <v>15</v>
      </c>
      <c r="AB305">
        <f t="shared" si="51"/>
        <v>8</v>
      </c>
      <c r="AC305">
        <f t="shared" si="51"/>
        <v>288</v>
      </c>
      <c r="AD305">
        <f t="shared" si="51"/>
        <v>329</v>
      </c>
      <c r="AE305" t="str">
        <f t="shared" si="51"/>
        <v>Cayman Islands</v>
      </c>
      <c r="AF305">
        <f t="shared" si="51"/>
        <v>0</v>
      </c>
      <c r="AG305">
        <f t="shared" si="51"/>
        <v>0</v>
      </c>
      <c r="AH305">
        <f t="shared" si="51"/>
        <v>0</v>
      </c>
      <c r="AI305">
        <f t="shared" si="51"/>
        <v>0</v>
      </c>
      <c r="AJ305">
        <f t="shared" si="51"/>
        <v>1</v>
      </c>
      <c r="AK305">
        <f t="shared" si="51"/>
        <v>1</v>
      </c>
      <c r="AL305">
        <f t="shared" si="51"/>
        <v>2</v>
      </c>
      <c r="AM305">
        <f t="shared" si="51"/>
        <v>0</v>
      </c>
      <c r="AN305">
        <f t="shared" si="51"/>
        <v>1</v>
      </c>
      <c r="AO305">
        <f t="shared" si="51"/>
        <v>0</v>
      </c>
      <c r="AP305">
        <f t="shared" si="51"/>
        <v>0</v>
      </c>
      <c r="AQ305">
        <f t="shared" si="51"/>
        <v>3</v>
      </c>
    </row>
    <row r="306" spans="8:43" ht="12.75">
      <c r="H306" t="str">
        <f>H70</f>
        <v>Falkland Islands (Malvinas)</v>
      </c>
      <c r="I306">
        <f>I70</f>
        <v>4</v>
      </c>
      <c r="J306">
        <f aca="true" t="shared" si="52" ref="J306:AQ306">J70</f>
        <v>16</v>
      </c>
      <c r="K306">
        <f t="shared" si="52"/>
        <v>0</v>
      </c>
      <c r="L306">
        <f t="shared" si="52"/>
        <v>0</v>
      </c>
      <c r="M306">
        <f t="shared" si="52"/>
        <v>1</v>
      </c>
      <c r="N306">
        <f t="shared" si="52"/>
        <v>0</v>
      </c>
      <c r="O306">
        <f t="shared" si="52"/>
        <v>0</v>
      </c>
      <c r="P306">
        <f t="shared" si="52"/>
        <v>5</v>
      </c>
      <c r="Q306">
        <f t="shared" si="52"/>
        <v>26</v>
      </c>
      <c r="R306" t="str">
        <f t="shared" si="52"/>
        <v>Falkland Islands (Malvinas)</v>
      </c>
      <c r="S306">
        <f t="shared" si="52"/>
        <v>1</v>
      </c>
      <c r="T306">
        <f t="shared" si="52"/>
        <v>0</v>
      </c>
      <c r="U306">
        <f t="shared" si="52"/>
        <v>1</v>
      </c>
      <c r="V306">
        <f t="shared" si="52"/>
        <v>0</v>
      </c>
      <c r="W306">
        <f t="shared" si="52"/>
        <v>6</v>
      </c>
      <c r="X306">
        <f t="shared" si="52"/>
        <v>15</v>
      </c>
      <c r="Y306">
        <f t="shared" si="52"/>
        <v>21</v>
      </c>
      <c r="Z306">
        <f t="shared" si="52"/>
        <v>4</v>
      </c>
      <c r="AA306">
        <f t="shared" si="52"/>
        <v>16</v>
      </c>
      <c r="AB306">
        <f t="shared" si="52"/>
        <v>9</v>
      </c>
      <c r="AC306">
        <f t="shared" si="52"/>
        <v>177</v>
      </c>
      <c r="AD306">
        <f t="shared" si="52"/>
        <v>228</v>
      </c>
      <c r="AE306" t="str">
        <f t="shared" si="52"/>
        <v>Falkland Islands (Malvinas)</v>
      </c>
      <c r="AF306">
        <f t="shared" si="52"/>
        <v>0</v>
      </c>
      <c r="AG306">
        <f t="shared" si="52"/>
        <v>0</v>
      </c>
      <c r="AH306">
        <f t="shared" si="52"/>
        <v>0</v>
      </c>
      <c r="AI306">
        <f t="shared" si="52"/>
        <v>0</v>
      </c>
      <c r="AJ306">
        <f t="shared" si="52"/>
        <v>1</v>
      </c>
      <c r="AK306">
        <f t="shared" si="52"/>
        <v>4</v>
      </c>
      <c r="AL306">
        <f t="shared" si="52"/>
        <v>5</v>
      </c>
      <c r="AM306">
        <f t="shared" si="52"/>
        <v>0</v>
      </c>
      <c r="AN306">
        <f t="shared" si="52"/>
        <v>1</v>
      </c>
      <c r="AO306">
        <f t="shared" si="52"/>
        <v>0</v>
      </c>
      <c r="AP306">
        <f t="shared" si="52"/>
        <v>6</v>
      </c>
      <c r="AQ306">
        <f t="shared" si="52"/>
        <v>12</v>
      </c>
    </row>
    <row r="307" spans="8:43" ht="12.75">
      <c r="H307" t="str">
        <f>H82</f>
        <v>Gibraltar</v>
      </c>
      <c r="I307">
        <f>I82</f>
        <v>1</v>
      </c>
      <c r="J307">
        <f aca="true" t="shared" si="53" ref="J307:AQ307">J82</f>
        <v>5</v>
      </c>
      <c r="K307">
        <f t="shared" si="53"/>
        <v>0</v>
      </c>
      <c r="L307">
        <f t="shared" si="53"/>
        <v>0</v>
      </c>
      <c r="M307">
        <f t="shared" si="53"/>
        <v>10</v>
      </c>
      <c r="N307">
        <f t="shared" si="53"/>
        <v>2</v>
      </c>
      <c r="O307">
        <f t="shared" si="53"/>
        <v>0</v>
      </c>
      <c r="P307">
        <f t="shared" si="53"/>
        <v>0</v>
      </c>
      <c r="Q307">
        <f t="shared" si="53"/>
        <v>18</v>
      </c>
      <c r="R307" t="str">
        <f t="shared" si="53"/>
        <v>Gibraltar</v>
      </c>
      <c r="S307">
        <f t="shared" si="53"/>
        <v>0</v>
      </c>
      <c r="T307">
        <f t="shared" si="53"/>
        <v>0</v>
      </c>
      <c r="U307">
        <f t="shared" si="53"/>
        <v>0</v>
      </c>
      <c r="V307">
        <f t="shared" si="53"/>
        <v>2</v>
      </c>
      <c r="W307">
        <f t="shared" si="53"/>
        <v>5</v>
      </c>
      <c r="X307">
        <f t="shared" si="53"/>
        <v>11</v>
      </c>
      <c r="Y307">
        <f t="shared" si="53"/>
        <v>18</v>
      </c>
      <c r="Z307">
        <f t="shared" si="53"/>
        <v>1</v>
      </c>
      <c r="AA307">
        <f t="shared" si="53"/>
        <v>12</v>
      </c>
      <c r="AB307">
        <f t="shared" si="53"/>
        <v>7</v>
      </c>
      <c r="AC307">
        <f t="shared" si="53"/>
        <v>280</v>
      </c>
      <c r="AD307">
        <f t="shared" si="53"/>
        <v>318</v>
      </c>
      <c r="AE307" t="str">
        <f t="shared" si="53"/>
        <v>Gibraltar</v>
      </c>
      <c r="AF307">
        <f t="shared" si="53"/>
        <v>0</v>
      </c>
      <c r="AG307">
        <f t="shared" si="53"/>
        <v>0</v>
      </c>
      <c r="AH307">
        <f t="shared" si="53"/>
        <v>0</v>
      </c>
      <c r="AI307">
        <f t="shared" si="53"/>
        <v>0</v>
      </c>
      <c r="AJ307">
        <f t="shared" si="53"/>
        <v>0</v>
      </c>
      <c r="AK307">
        <f t="shared" si="53"/>
        <v>0</v>
      </c>
      <c r="AL307">
        <f t="shared" si="53"/>
        <v>0</v>
      </c>
      <c r="AM307">
        <f t="shared" si="53"/>
        <v>0</v>
      </c>
      <c r="AN307">
        <f t="shared" si="53"/>
        <v>0</v>
      </c>
      <c r="AO307">
        <f t="shared" si="53"/>
        <v>0</v>
      </c>
      <c r="AP307">
        <f t="shared" si="53"/>
        <v>5</v>
      </c>
      <c r="AQ307">
        <f t="shared" si="53"/>
        <v>5</v>
      </c>
    </row>
    <row r="308" spans="8:43" ht="12.75">
      <c r="H308" t="str">
        <f>H143</f>
        <v>Montserrat</v>
      </c>
      <c r="I308">
        <f>I143</f>
        <v>1</v>
      </c>
      <c r="J308">
        <f aca="true" t="shared" si="54" ref="J308:AQ308">J143</f>
        <v>2</v>
      </c>
      <c r="K308">
        <f t="shared" si="54"/>
        <v>3</v>
      </c>
      <c r="L308">
        <f t="shared" si="54"/>
        <v>1</v>
      </c>
      <c r="M308">
        <f t="shared" si="54"/>
        <v>11</v>
      </c>
      <c r="N308">
        <f t="shared" si="54"/>
        <v>0</v>
      </c>
      <c r="O308">
        <f t="shared" si="54"/>
        <v>0</v>
      </c>
      <c r="P308">
        <f t="shared" si="54"/>
        <v>3</v>
      </c>
      <c r="Q308">
        <f t="shared" si="54"/>
        <v>21</v>
      </c>
      <c r="R308" t="str">
        <f t="shared" si="54"/>
        <v>Montserrat</v>
      </c>
      <c r="S308">
        <f t="shared" si="54"/>
        <v>0</v>
      </c>
      <c r="T308">
        <f t="shared" si="54"/>
        <v>0</v>
      </c>
      <c r="U308">
        <f t="shared" si="54"/>
        <v>0</v>
      </c>
      <c r="V308">
        <f t="shared" si="54"/>
        <v>5</v>
      </c>
      <c r="W308">
        <f t="shared" si="54"/>
        <v>3</v>
      </c>
      <c r="X308">
        <f t="shared" si="54"/>
        <v>10</v>
      </c>
      <c r="Y308">
        <f t="shared" si="54"/>
        <v>18</v>
      </c>
      <c r="Z308">
        <f t="shared" si="54"/>
        <v>0</v>
      </c>
      <c r="AA308">
        <f t="shared" si="54"/>
        <v>13</v>
      </c>
      <c r="AB308">
        <f t="shared" si="54"/>
        <v>3</v>
      </c>
      <c r="AC308">
        <f t="shared" si="54"/>
        <v>250</v>
      </c>
      <c r="AD308">
        <f t="shared" si="54"/>
        <v>284</v>
      </c>
      <c r="AE308" t="str">
        <f t="shared" si="54"/>
        <v>Montserrat</v>
      </c>
      <c r="AF308">
        <f t="shared" si="54"/>
        <v>0</v>
      </c>
      <c r="AG308">
        <f t="shared" si="54"/>
        <v>0</v>
      </c>
      <c r="AH308">
        <f t="shared" si="54"/>
        <v>0</v>
      </c>
      <c r="AI308">
        <f t="shared" si="54"/>
        <v>0</v>
      </c>
      <c r="AJ308">
        <f t="shared" si="54"/>
        <v>2</v>
      </c>
      <c r="AK308">
        <f t="shared" si="54"/>
        <v>1</v>
      </c>
      <c r="AL308">
        <f t="shared" si="54"/>
        <v>3</v>
      </c>
      <c r="AM308">
        <f t="shared" si="54"/>
        <v>0</v>
      </c>
      <c r="AN308">
        <f t="shared" si="54"/>
        <v>0</v>
      </c>
      <c r="AO308">
        <f t="shared" si="54"/>
        <v>0</v>
      </c>
      <c r="AP308">
        <f t="shared" si="54"/>
        <v>1</v>
      </c>
      <c r="AQ308">
        <f t="shared" si="54"/>
        <v>4</v>
      </c>
    </row>
    <row r="309" spans="8:43" ht="12.75">
      <c r="H309" t="str">
        <f>H170</f>
        <v>Pitcairn</v>
      </c>
      <c r="I309">
        <f>I170</f>
        <v>0</v>
      </c>
      <c r="J309">
        <f aca="true" t="shared" si="55" ref="J309:AQ309">J170</f>
        <v>11</v>
      </c>
      <c r="K309">
        <f t="shared" si="55"/>
        <v>1</v>
      </c>
      <c r="L309">
        <f t="shared" si="55"/>
        <v>0</v>
      </c>
      <c r="M309">
        <f t="shared" si="55"/>
        <v>3</v>
      </c>
      <c r="N309">
        <f t="shared" si="55"/>
        <v>5</v>
      </c>
      <c r="O309">
        <f t="shared" si="55"/>
        <v>0</v>
      </c>
      <c r="P309">
        <f t="shared" si="55"/>
        <v>7</v>
      </c>
      <c r="Q309">
        <f t="shared" si="55"/>
        <v>27</v>
      </c>
      <c r="R309" t="str">
        <f t="shared" si="55"/>
        <v>Pitcairn</v>
      </c>
      <c r="S309">
        <f t="shared" si="55"/>
        <v>0</v>
      </c>
      <c r="T309">
        <f t="shared" si="55"/>
        <v>0</v>
      </c>
      <c r="U309">
        <f t="shared" si="55"/>
        <v>0</v>
      </c>
      <c r="V309">
        <f t="shared" si="55"/>
        <v>1</v>
      </c>
      <c r="W309">
        <f t="shared" si="55"/>
        <v>5</v>
      </c>
      <c r="X309">
        <f t="shared" si="55"/>
        <v>14</v>
      </c>
      <c r="Y309">
        <f t="shared" si="55"/>
        <v>20</v>
      </c>
      <c r="Z309">
        <f t="shared" si="55"/>
        <v>2</v>
      </c>
      <c r="AA309">
        <f t="shared" si="55"/>
        <v>8</v>
      </c>
      <c r="AB309">
        <f t="shared" si="55"/>
        <v>4</v>
      </c>
      <c r="AC309">
        <f t="shared" si="55"/>
        <v>14</v>
      </c>
      <c r="AD309">
        <f t="shared" si="55"/>
        <v>48</v>
      </c>
      <c r="AE309" t="str">
        <f t="shared" si="55"/>
        <v>Pitcairn</v>
      </c>
      <c r="AF309">
        <f t="shared" si="55"/>
        <v>0</v>
      </c>
      <c r="AG309">
        <f t="shared" si="55"/>
        <v>0</v>
      </c>
      <c r="AH309">
        <f t="shared" si="55"/>
        <v>0</v>
      </c>
      <c r="AI309">
        <f t="shared" si="55"/>
        <v>1</v>
      </c>
      <c r="AJ309">
        <f t="shared" si="55"/>
        <v>1</v>
      </c>
      <c r="AK309">
        <f t="shared" si="55"/>
        <v>5</v>
      </c>
      <c r="AL309">
        <f t="shared" si="55"/>
        <v>7</v>
      </c>
      <c r="AM309">
        <f t="shared" si="55"/>
        <v>0</v>
      </c>
      <c r="AN309">
        <f t="shared" si="55"/>
        <v>0</v>
      </c>
      <c r="AO309">
        <f t="shared" si="55"/>
        <v>0</v>
      </c>
      <c r="AP309">
        <f t="shared" si="55"/>
        <v>2</v>
      </c>
      <c r="AQ309">
        <f t="shared" si="55"/>
        <v>9</v>
      </c>
    </row>
    <row r="310" spans="8:43" ht="12.75">
      <c r="H310" t="str">
        <f>H179</f>
        <v>Saint Helena</v>
      </c>
      <c r="I310">
        <f>I179</f>
        <v>1</v>
      </c>
      <c r="J310">
        <f aca="true" t="shared" si="56" ref="J310:AQ310">J179</f>
        <v>20</v>
      </c>
      <c r="K310">
        <f t="shared" si="56"/>
        <v>1</v>
      </c>
      <c r="L310">
        <f t="shared" si="56"/>
        <v>0</v>
      </c>
      <c r="M310">
        <f t="shared" si="56"/>
        <v>10</v>
      </c>
      <c r="N310">
        <f t="shared" si="56"/>
        <v>0</v>
      </c>
      <c r="O310">
        <f t="shared" si="56"/>
        <v>2</v>
      </c>
      <c r="P310">
        <f t="shared" si="56"/>
        <v>26</v>
      </c>
      <c r="Q310">
        <f t="shared" si="56"/>
        <v>60</v>
      </c>
      <c r="R310" t="str">
        <f t="shared" si="56"/>
        <v>Saint Helena</v>
      </c>
      <c r="S310">
        <f t="shared" si="56"/>
        <v>29</v>
      </c>
      <c r="T310">
        <f t="shared" si="56"/>
        <v>0</v>
      </c>
      <c r="U310">
        <f t="shared" si="56"/>
        <v>29</v>
      </c>
      <c r="V310">
        <f t="shared" si="56"/>
        <v>5</v>
      </c>
      <c r="W310">
        <f t="shared" si="56"/>
        <v>5</v>
      </c>
      <c r="X310">
        <f t="shared" si="56"/>
        <v>24</v>
      </c>
      <c r="Y310">
        <f t="shared" si="56"/>
        <v>34</v>
      </c>
      <c r="Z310">
        <f t="shared" si="56"/>
        <v>3</v>
      </c>
      <c r="AA310">
        <f t="shared" si="56"/>
        <v>10</v>
      </c>
      <c r="AB310">
        <f t="shared" si="56"/>
        <v>10</v>
      </c>
      <c r="AC310">
        <f t="shared" si="56"/>
        <v>86</v>
      </c>
      <c r="AD310">
        <f t="shared" si="56"/>
        <v>172</v>
      </c>
      <c r="AE310" t="str">
        <f t="shared" si="56"/>
        <v>Saint Helena</v>
      </c>
      <c r="AF310">
        <f t="shared" si="56"/>
        <v>7</v>
      </c>
      <c r="AG310">
        <f t="shared" si="56"/>
        <v>2</v>
      </c>
      <c r="AH310">
        <f t="shared" si="56"/>
        <v>9</v>
      </c>
      <c r="AI310">
        <f t="shared" si="56"/>
        <v>11</v>
      </c>
      <c r="AJ310">
        <f t="shared" si="56"/>
        <v>8</v>
      </c>
      <c r="AK310">
        <f t="shared" si="56"/>
        <v>7</v>
      </c>
      <c r="AL310">
        <f t="shared" si="56"/>
        <v>26</v>
      </c>
      <c r="AM310">
        <f t="shared" si="56"/>
        <v>0</v>
      </c>
      <c r="AN310">
        <f t="shared" si="56"/>
        <v>3</v>
      </c>
      <c r="AO310">
        <f t="shared" si="56"/>
        <v>5</v>
      </c>
      <c r="AP310">
        <f t="shared" si="56"/>
        <v>7</v>
      </c>
      <c r="AQ310">
        <f t="shared" si="56"/>
        <v>50</v>
      </c>
    </row>
    <row r="311" spans="8:43" ht="12.75">
      <c r="H311" t="str">
        <f>H219</f>
        <v>Turks and Caicos Islands</v>
      </c>
      <c r="I311">
        <f>I219</f>
        <v>0</v>
      </c>
      <c r="J311">
        <f aca="true" t="shared" si="57" ref="J311:AQ311">J219</f>
        <v>3</v>
      </c>
      <c r="K311">
        <f t="shared" si="57"/>
        <v>5</v>
      </c>
      <c r="L311">
        <f t="shared" si="57"/>
        <v>0</v>
      </c>
      <c r="M311">
        <f t="shared" si="57"/>
        <v>10</v>
      </c>
      <c r="N311">
        <f t="shared" si="57"/>
        <v>0</v>
      </c>
      <c r="O311">
        <f t="shared" si="57"/>
        <v>0</v>
      </c>
      <c r="P311">
        <f t="shared" si="57"/>
        <v>2</v>
      </c>
      <c r="Q311">
        <f t="shared" si="57"/>
        <v>20</v>
      </c>
      <c r="R311" t="str">
        <f t="shared" si="57"/>
        <v>Turks and Caicos Islands</v>
      </c>
      <c r="S311">
        <f t="shared" si="57"/>
        <v>0</v>
      </c>
      <c r="T311">
        <f t="shared" si="57"/>
        <v>0</v>
      </c>
      <c r="U311">
        <f t="shared" si="57"/>
        <v>0</v>
      </c>
      <c r="V311">
        <f t="shared" si="57"/>
        <v>4</v>
      </c>
      <c r="W311">
        <f t="shared" si="57"/>
        <v>3</v>
      </c>
      <c r="X311">
        <f t="shared" si="57"/>
        <v>11</v>
      </c>
      <c r="Y311">
        <f t="shared" si="57"/>
        <v>18</v>
      </c>
      <c r="Z311">
        <f t="shared" si="57"/>
        <v>0</v>
      </c>
      <c r="AA311">
        <f t="shared" si="57"/>
        <v>13</v>
      </c>
      <c r="AB311">
        <f t="shared" si="57"/>
        <v>5</v>
      </c>
      <c r="AC311">
        <f t="shared" si="57"/>
        <v>277</v>
      </c>
      <c r="AD311">
        <f t="shared" si="57"/>
        <v>313</v>
      </c>
      <c r="AE311" t="str">
        <f t="shared" si="57"/>
        <v>Turks and Caicos Islands</v>
      </c>
      <c r="AF311">
        <f t="shared" si="57"/>
        <v>0</v>
      </c>
      <c r="AG311">
        <f t="shared" si="57"/>
        <v>0</v>
      </c>
      <c r="AH311">
        <f t="shared" si="57"/>
        <v>0</v>
      </c>
      <c r="AI311">
        <f t="shared" si="57"/>
        <v>0</v>
      </c>
      <c r="AJ311">
        <f t="shared" si="57"/>
        <v>2</v>
      </c>
      <c r="AK311">
        <f t="shared" si="57"/>
        <v>0</v>
      </c>
      <c r="AL311">
        <f t="shared" si="57"/>
        <v>2</v>
      </c>
      <c r="AM311">
        <f t="shared" si="57"/>
        <v>0</v>
      </c>
      <c r="AN311">
        <f t="shared" si="57"/>
        <v>0</v>
      </c>
      <c r="AO311">
        <f t="shared" si="57"/>
        <v>1</v>
      </c>
      <c r="AP311">
        <f t="shared" si="57"/>
        <v>1</v>
      </c>
      <c r="AQ311">
        <f t="shared" si="57"/>
        <v>4</v>
      </c>
    </row>
    <row r="312" spans="8:43" ht="12.75">
      <c r="H312" t="str">
        <f>H232</f>
        <v>Virgin Islands, British</v>
      </c>
      <c r="I312">
        <f>I232</f>
        <v>0</v>
      </c>
      <c r="J312">
        <f aca="true" t="shared" si="58" ref="J312:AQ312">J232</f>
        <v>2</v>
      </c>
      <c r="K312">
        <f t="shared" si="58"/>
        <v>6</v>
      </c>
      <c r="L312">
        <f t="shared" si="58"/>
        <v>2</v>
      </c>
      <c r="M312">
        <f t="shared" si="58"/>
        <v>10</v>
      </c>
      <c r="N312">
        <f t="shared" si="58"/>
        <v>0</v>
      </c>
      <c r="O312">
        <f t="shared" si="58"/>
        <v>0</v>
      </c>
      <c r="P312">
        <f t="shared" si="58"/>
        <v>10</v>
      </c>
      <c r="Q312">
        <f t="shared" si="58"/>
        <v>30</v>
      </c>
      <c r="R312" t="str">
        <f t="shared" si="58"/>
        <v>Virgin Islands, British</v>
      </c>
      <c r="S312">
        <f t="shared" si="58"/>
        <v>0</v>
      </c>
      <c r="T312">
        <f t="shared" si="58"/>
        <v>0</v>
      </c>
      <c r="U312">
        <f t="shared" si="58"/>
        <v>0</v>
      </c>
      <c r="V312">
        <f t="shared" si="58"/>
        <v>6</v>
      </c>
      <c r="W312">
        <f t="shared" si="58"/>
        <v>4</v>
      </c>
      <c r="X312">
        <f t="shared" si="58"/>
        <v>10</v>
      </c>
      <c r="Y312">
        <f t="shared" si="58"/>
        <v>20</v>
      </c>
      <c r="Z312">
        <f t="shared" si="58"/>
        <v>1</v>
      </c>
      <c r="AA312">
        <f t="shared" si="58"/>
        <v>13</v>
      </c>
      <c r="AB312">
        <f t="shared" si="58"/>
        <v>6</v>
      </c>
      <c r="AC312">
        <f t="shared" si="58"/>
        <v>257</v>
      </c>
      <c r="AD312">
        <f t="shared" si="58"/>
        <v>297</v>
      </c>
      <c r="AE312" t="str">
        <f t="shared" si="58"/>
        <v>Virgin Islands, British</v>
      </c>
      <c r="AF312">
        <f t="shared" si="58"/>
        <v>0</v>
      </c>
      <c r="AG312">
        <f t="shared" si="58"/>
        <v>0</v>
      </c>
      <c r="AH312">
        <f t="shared" si="58"/>
        <v>0</v>
      </c>
      <c r="AI312">
        <f t="shared" si="58"/>
        <v>6</v>
      </c>
      <c r="AJ312">
        <f t="shared" si="58"/>
        <v>4</v>
      </c>
      <c r="AK312">
        <f t="shared" si="58"/>
        <v>0</v>
      </c>
      <c r="AL312">
        <f t="shared" si="58"/>
        <v>10</v>
      </c>
      <c r="AM312">
        <f t="shared" si="58"/>
        <v>0</v>
      </c>
      <c r="AN312">
        <f t="shared" si="58"/>
        <v>0</v>
      </c>
      <c r="AO312">
        <f t="shared" si="58"/>
        <v>0</v>
      </c>
      <c r="AP312">
        <f t="shared" si="58"/>
        <v>0</v>
      </c>
      <c r="AQ312">
        <f t="shared" si="58"/>
        <v>10</v>
      </c>
    </row>
    <row r="313" spans="8:30" ht="12.75">
      <c r="H313" t="str">
        <f>H247</f>
        <v>South Georgia and the South Sandwich Islands</v>
      </c>
      <c r="I313">
        <f>I247</f>
        <v>1</v>
      </c>
      <c r="J313">
        <f aca="true" t="shared" si="59" ref="J313:AD313">J247</f>
        <v>11</v>
      </c>
      <c r="K313">
        <f t="shared" si="59"/>
        <v>0</v>
      </c>
      <c r="L313">
        <f t="shared" si="59"/>
        <v>0</v>
      </c>
      <c r="M313">
        <f t="shared" si="59"/>
        <v>0</v>
      </c>
      <c r="N313">
        <f t="shared" si="59"/>
        <v>0</v>
      </c>
      <c r="O313">
        <f t="shared" si="59"/>
        <v>0</v>
      </c>
      <c r="P313">
        <f t="shared" si="59"/>
        <v>0</v>
      </c>
      <c r="Q313">
        <f t="shared" si="59"/>
        <v>12</v>
      </c>
      <c r="R313" t="str">
        <f t="shared" si="59"/>
        <v>South Georgia and the South Sandwich Islands</v>
      </c>
      <c r="S313">
        <f t="shared" si="59"/>
        <v>0</v>
      </c>
      <c r="T313">
        <f t="shared" si="59"/>
        <v>0</v>
      </c>
      <c r="U313">
        <f t="shared" si="59"/>
        <v>0</v>
      </c>
      <c r="V313">
        <f t="shared" si="59"/>
        <v>0</v>
      </c>
      <c r="W313">
        <f t="shared" si="59"/>
        <v>4</v>
      </c>
      <c r="X313">
        <f t="shared" si="59"/>
        <v>8</v>
      </c>
      <c r="Y313">
        <f t="shared" si="59"/>
        <v>12</v>
      </c>
      <c r="Z313">
        <f t="shared" si="59"/>
        <v>2</v>
      </c>
      <c r="AA313">
        <f t="shared" si="59"/>
        <v>7</v>
      </c>
      <c r="AB313">
        <f t="shared" si="59"/>
        <v>2</v>
      </c>
      <c r="AC313">
        <f t="shared" si="59"/>
        <v>159</v>
      </c>
      <c r="AD313">
        <f t="shared" si="59"/>
        <v>182</v>
      </c>
    </row>
    <row r="314" spans="8:43" ht="12.75">
      <c r="H314" t="s">
        <v>1</v>
      </c>
      <c r="I314">
        <f>SUM(I302:I313)</f>
        <v>10</v>
      </c>
      <c r="J314">
        <f aca="true" t="shared" si="60" ref="J314:AQ314">SUM(J302:J313)</f>
        <v>76</v>
      </c>
      <c r="K314">
        <f t="shared" si="60"/>
        <v>27</v>
      </c>
      <c r="L314">
        <f t="shared" si="60"/>
        <v>3</v>
      </c>
      <c r="M314">
        <f t="shared" si="60"/>
        <v>91</v>
      </c>
      <c r="N314">
        <f t="shared" si="60"/>
        <v>8</v>
      </c>
      <c r="O314">
        <f t="shared" si="60"/>
        <v>27</v>
      </c>
      <c r="P314">
        <f t="shared" si="60"/>
        <v>63</v>
      </c>
      <c r="Q314">
        <f t="shared" si="60"/>
        <v>305</v>
      </c>
      <c r="R314" t="s">
        <v>1</v>
      </c>
      <c r="S314">
        <f t="shared" si="60"/>
        <v>31</v>
      </c>
      <c r="T314">
        <f t="shared" si="60"/>
        <v>0</v>
      </c>
      <c r="U314">
        <f t="shared" si="60"/>
        <v>31</v>
      </c>
      <c r="V314">
        <f t="shared" si="60"/>
        <v>56</v>
      </c>
      <c r="W314">
        <f t="shared" si="60"/>
        <v>48</v>
      </c>
      <c r="X314">
        <f t="shared" si="60"/>
        <v>138</v>
      </c>
      <c r="Y314">
        <f t="shared" si="60"/>
        <v>242</v>
      </c>
      <c r="Z314">
        <f t="shared" si="60"/>
        <v>17</v>
      </c>
      <c r="AA314">
        <f t="shared" si="60"/>
        <v>138</v>
      </c>
      <c r="AB314">
        <f t="shared" si="60"/>
        <v>73</v>
      </c>
      <c r="AC314">
        <f t="shared" si="60"/>
        <v>2302</v>
      </c>
      <c r="AD314">
        <f t="shared" si="60"/>
        <v>2803</v>
      </c>
      <c r="AE314" t="s">
        <v>1</v>
      </c>
      <c r="AF314">
        <f t="shared" si="60"/>
        <v>7</v>
      </c>
      <c r="AG314">
        <f t="shared" si="60"/>
        <v>2</v>
      </c>
      <c r="AH314">
        <f t="shared" si="60"/>
        <v>9</v>
      </c>
      <c r="AI314">
        <f t="shared" si="60"/>
        <v>19</v>
      </c>
      <c r="AJ314">
        <f t="shared" si="60"/>
        <v>22</v>
      </c>
      <c r="AK314">
        <f t="shared" si="60"/>
        <v>22</v>
      </c>
      <c r="AL314">
        <f t="shared" si="60"/>
        <v>63</v>
      </c>
      <c r="AM314">
        <f t="shared" si="60"/>
        <v>0</v>
      </c>
      <c r="AN314">
        <f t="shared" si="60"/>
        <v>5</v>
      </c>
      <c r="AO314">
        <f t="shared" si="60"/>
        <v>6</v>
      </c>
      <c r="AP314">
        <f t="shared" si="60"/>
        <v>24</v>
      </c>
      <c r="AQ314">
        <f t="shared" si="60"/>
        <v>107</v>
      </c>
    </row>
    <row r="315" spans="8:43" ht="12.75">
      <c r="H315" t="s">
        <v>2</v>
      </c>
      <c r="I315">
        <f>I301+I314</f>
        <v>20</v>
      </c>
      <c r="J315">
        <f aca="true" t="shared" si="61" ref="J315:AQ315">J301+J314</f>
        <v>86</v>
      </c>
      <c r="K315">
        <f t="shared" si="61"/>
        <v>27</v>
      </c>
      <c r="L315">
        <f t="shared" si="61"/>
        <v>3</v>
      </c>
      <c r="M315">
        <f t="shared" si="61"/>
        <v>103</v>
      </c>
      <c r="N315">
        <f t="shared" si="61"/>
        <v>10</v>
      </c>
      <c r="O315">
        <f t="shared" si="61"/>
        <v>35</v>
      </c>
      <c r="P315">
        <f t="shared" si="61"/>
        <v>76</v>
      </c>
      <c r="Q315">
        <f t="shared" si="61"/>
        <v>360</v>
      </c>
      <c r="R315" t="s">
        <v>2</v>
      </c>
      <c r="S315">
        <f t="shared" si="61"/>
        <v>32</v>
      </c>
      <c r="T315">
        <f t="shared" si="61"/>
        <v>0</v>
      </c>
      <c r="U315">
        <f t="shared" si="61"/>
        <v>32</v>
      </c>
      <c r="V315">
        <f t="shared" si="61"/>
        <v>61</v>
      </c>
      <c r="W315">
        <f t="shared" si="61"/>
        <v>58</v>
      </c>
      <c r="X315">
        <f t="shared" si="61"/>
        <v>165</v>
      </c>
      <c r="Y315">
        <f t="shared" si="61"/>
        <v>284</v>
      </c>
      <c r="Z315">
        <f t="shared" si="61"/>
        <v>24</v>
      </c>
      <c r="AA315">
        <f t="shared" si="61"/>
        <v>176</v>
      </c>
      <c r="AB315">
        <f t="shared" si="61"/>
        <v>101</v>
      </c>
      <c r="AC315">
        <f t="shared" si="61"/>
        <v>2909</v>
      </c>
      <c r="AD315">
        <f t="shared" si="61"/>
        <v>3526</v>
      </c>
      <c r="AE315" t="s">
        <v>2</v>
      </c>
      <c r="AF315">
        <f t="shared" si="61"/>
        <v>7</v>
      </c>
      <c r="AG315">
        <f t="shared" si="61"/>
        <v>2</v>
      </c>
      <c r="AH315">
        <f t="shared" si="61"/>
        <v>9</v>
      </c>
      <c r="AI315">
        <f t="shared" si="61"/>
        <v>23</v>
      </c>
      <c r="AJ315">
        <f t="shared" si="61"/>
        <v>24</v>
      </c>
      <c r="AK315">
        <f t="shared" si="61"/>
        <v>29</v>
      </c>
      <c r="AL315">
        <f t="shared" si="61"/>
        <v>76</v>
      </c>
      <c r="AM315">
        <f t="shared" si="61"/>
        <v>0</v>
      </c>
      <c r="AN315">
        <f t="shared" si="61"/>
        <v>6</v>
      </c>
      <c r="AO315">
        <f t="shared" si="61"/>
        <v>6</v>
      </c>
      <c r="AP315">
        <f t="shared" si="61"/>
        <v>31</v>
      </c>
      <c r="AQ315">
        <f t="shared" si="61"/>
        <v>128</v>
      </c>
    </row>
    <row r="316" ht="12.75"/>
    <row r="317" spans="8:43" ht="12.75">
      <c r="H317" t="str">
        <f>H225</f>
        <v>United States</v>
      </c>
      <c r="I317">
        <f>I225</f>
        <v>40</v>
      </c>
      <c r="J317">
        <f aca="true" t="shared" si="62" ref="J317:AQ317">J225</f>
        <v>71</v>
      </c>
      <c r="K317">
        <f t="shared" si="62"/>
        <v>27</v>
      </c>
      <c r="L317">
        <f t="shared" si="62"/>
        <v>50</v>
      </c>
      <c r="M317">
        <f t="shared" si="62"/>
        <v>154</v>
      </c>
      <c r="N317">
        <f t="shared" si="62"/>
        <v>261</v>
      </c>
      <c r="O317">
        <f t="shared" si="62"/>
        <v>300</v>
      </c>
      <c r="P317">
        <f t="shared" si="62"/>
        <v>240</v>
      </c>
      <c r="Q317">
        <f t="shared" si="62"/>
        <v>1143</v>
      </c>
      <c r="R317" t="str">
        <f t="shared" si="62"/>
        <v>United States</v>
      </c>
      <c r="S317">
        <f t="shared" si="62"/>
        <v>232</v>
      </c>
      <c r="T317">
        <f t="shared" si="62"/>
        <v>5</v>
      </c>
      <c r="U317">
        <f t="shared" si="62"/>
        <v>237</v>
      </c>
      <c r="V317">
        <f t="shared" si="62"/>
        <v>162</v>
      </c>
      <c r="W317">
        <f t="shared" si="62"/>
        <v>190</v>
      </c>
      <c r="X317">
        <f t="shared" si="62"/>
        <v>551</v>
      </c>
      <c r="Y317">
        <f t="shared" si="62"/>
        <v>903</v>
      </c>
      <c r="Z317">
        <f t="shared" si="62"/>
        <v>22</v>
      </c>
      <c r="AA317">
        <f t="shared" si="62"/>
        <v>269</v>
      </c>
      <c r="AB317">
        <f t="shared" si="62"/>
        <v>253</v>
      </c>
      <c r="AC317">
        <f t="shared" si="62"/>
        <v>1342</v>
      </c>
      <c r="AD317">
        <f t="shared" si="62"/>
        <v>3026</v>
      </c>
      <c r="AE317" t="str">
        <f t="shared" si="62"/>
        <v>United States</v>
      </c>
      <c r="AF317">
        <f t="shared" si="62"/>
        <v>23</v>
      </c>
      <c r="AG317">
        <f t="shared" si="62"/>
        <v>7</v>
      </c>
      <c r="AH317">
        <f t="shared" si="62"/>
        <v>30</v>
      </c>
      <c r="AI317">
        <f t="shared" si="62"/>
        <v>104</v>
      </c>
      <c r="AJ317">
        <f t="shared" si="62"/>
        <v>62</v>
      </c>
      <c r="AK317">
        <f t="shared" si="62"/>
        <v>74</v>
      </c>
      <c r="AL317">
        <f t="shared" si="62"/>
        <v>240</v>
      </c>
      <c r="AM317">
        <f t="shared" si="62"/>
        <v>5</v>
      </c>
      <c r="AN317">
        <f t="shared" si="62"/>
        <v>23</v>
      </c>
      <c r="AO317">
        <f t="shared" si="62"/>
        <v>3</v>
      </c>
      <c r="AP317">
        <f t="shared" si="62"/>
        <v>83</v>
      </c>
      <c r="AQ317">
        <f t="shared" si="62"/>
        <v>384</v>
      </c>
    </row>
    <row r="318" spans="8:43" ht="12.75">
      <c r="H318" t="str">
        <f>H6</f>
        <v>American Samoa</v>
      </c>
      <c r="I318">
        <f>I6</f>
        <v>3</v>
      </c>
      <c r="J318">
        <f aca="true" t="shared" si="63" ref="J318:AQ318">J6</f>
        <v>9</v>
      </c>
      <c r="K318">
        <f t="shared" si="63"/>
        <v>2</v>
      </c>
      <c r="L318">
        <f t="shared" si="63"/>
        <v>0</v>
      </c>
      <c r="M318">
        <f t="shared" si="63"/>
        <v>4</v>
      </c>
      <c r="N318">
        <f t="shared" si="63"/>
        <v>5</v>
      </c>
      <c r="O318">
        <f t="shared" si="63"/>
        <v>0</v>
      </c>
      <c r="P318">
        <f t="shared" si="63"/>
        <v>1</v>
      </c>
      <c r="Q318">
        <f t="shared" si="63"/>
        <v>24</v>
      </c>
      <c r="R318" t="str">
        <f t="shared" si="63"/>
        <v>American Samoa</v>
      </c>
      <c r="S318">
        <f t="shared" si="63"/>
        <v>1</v>
      </c>
      <c r="T318">
        <f t="shared" si="63"/>
        <v>0</v>
      </c>
      <c r="U318">
        <f t="shared" si="63"/>
        <v>1</v>
      </c>
      <c r="V318">
        <f t="shared" si="63"/>
        <v>3</v>
      </c>
      <c r="W318">
        <f t="shared" si="63"/>
        <v>9</v>
      </c>
      <c r="X318">
        <f t="shared" si="63"/>
        <v>11</v>
      </c>
      <c r="Y318">
        <f t="shared" si="63"/>
        <v>23</v>
      </c>
      <c r="Z318">
        <f t="shared" si="63"/>
        <v>3</v>
      </c>
      <c r="AA318">
        <f t="shared" si="63"/>
        <v>15</v>
      </c>
      <c r="AB318">
        <f t="shared" si="63"/>
        <v>7</v>
      </c>
      <c r="AC318">
        <f t="shared" si="63"/>
        <v>32</v>
      </c>
      <c r="AD318">
        <f t="shared" si="63"/>
        <v>81</v>
      </c>
      <c r="AE318" t="str">
        <f t="shared" si="63"/>
        <v>American Samoa</v>
      </c>
      <c r="AF318">
        <f t="shared" si="63"/>
        <v>0</v>
      </c>
      <c r="AG318">
        <f t="shared" si="63"/>
        <v>0</v>
      </c>
      <c r="AH318">
        <f t="shared" si="63"/>
        <v>0</v>
      </c>
      <c r="AI318">
        <f t="shared" si="63"/>
        <v>0</v>
      </c>
      <c r="AJ318">
        <f t="shared" si="63"/>
        <v>0</v>
      </c>
      <c r="AK318">
        <f t="shared" si="63"/>
        <v>1</v>
      </c>
      <c r="AL318">
        <f t="shared" si="63"/>
        <v>1</v>
      </c>
      <c r="AM318">
        <f t="shared" si="63"/>
        <v>0</v>
      </c>
      <c r="AN318">
        <f t="shared" si="63"/>
        <v>1</v>
      </c>
      <c r="AO318">
        <f t="shared" si="63"/>
        <v>0</v>
      </c>
      <c r="AP318">
        <f t="shared" si="63"/>
        <v>3</v>
      </c>
      <c r="AQ318">
        <f t="shared" si="63"/>
        <v>5</v>
      </c>
    </row>
    <row r="319" spans="8:43" ht="12.75">
      <c r="H319" t="str">
        <f>H87</f>
        <v>Guam</v>
      </c>
      <c r="I319">
        <f>I87</f>
        <v>2</v>
      </c>
      <c r="J319">
        <f aca="true" t="shared" si="64" ref="J319:AQ319">J87</f>
        <v>6</v>
      </c>
      <c r="K319">
        <f t="shared" si="64"/>
        <v>2</v>
      </c>
      <c r="L319">
        <f t="shared" si="64"/>
        <v>0</v>
      </c>
      <c r="M319">
        <f t="shared" si="64"/>
        <v>6</v>
      </c>
      <c r="N319">
        <f t="shared" si="64"/>
        <v>5</v>
      </c>
      <c r="O319">
        <f t="shared" si="64"/>
        <v>0</v>
      </c>
      <c r="P319">
        <f t="shared" si="64"/>
        <v>3</v>
      </c>
      <c r="Q319">
        <f t="shared" si="64"/>
        <v>24</v>
      </c>
      <c r="R319" t="str">
        <f t="shared" si="64"/>
        <v>Guam</v>
      </c>
      <c r="S319">
        <f t="shared" si="64"/>
        <v>3</v>
      </c>
      <c r="T319">
        <f t="shared" si="64"/>
        <v>1</v>
      </c>
      <c r="U319">
        <f t="shared" si="64"/>
        <v>4</v>
      </c>
      <c r="V319">
        <f t="shared" si="64"/>
        <v>4</v>
      </c>
      <c r="W319">
        <f t="shared" si="64"/>
        <v>9</v>
      </c>
      <c r="X319">
        <f t="shared" si="64"/>
        <v>8</v>
      </c>
      <c r="Y319">
        <f t="shared" si="64"/>
        <v>21</v>
      </c>
      <c r="Z319">
        <f t="shared" si="64"/>
        <v>3</v>
      </c>
      <c r="AA319">
        <f t="shared" si="64"/>
        <v>7</v>
      </c>
      <c r="AB319">
        <f t="shared" si="64"/>
        <v>56</v>
      </c>
      <c r="AC319">
        <f t="shared" si="64"/>
        <v>50</v>
      </c>
      <c r="AD319">
        <f t="shared" si="64"/>
        <v>141</v>
      </c>
      <c r="AE319" t="str">
        <f t="shared" si="64"/>
        <v>Guam</v>
      </c>
      <c r="AF319">
        <f t="shared" si="64"/>
        <v>0</v>
      </c>
      <c r="AG319">
        <f t="shared" si="64"/>
        <v>0</v>
      </c>
      <c r="AH319">
        <f t="shared" si="64"/>
        <v>0</v>
      </c>
      <c r="AI319">
        <f t="shared" si="64"/>
        <v>1</v>
      </c>
      <c r="AJ319">
        <f t="shared" si="64"/>
        <v>0</v>
      </c>
      <c r="AK319">
        <f t="shared" si="64"/>
        <v>2</v>
      </c>
      <c r="AL319">
        <f t="shared" si="64"/>
        <v>3</v>
      </c>
      <c r="AM319">
        <f t="shared" si="64"/>
        <v>0</v>
      </c>
      <c r="AN319">
        <f t="shared" si="64"/>
        <v>0</v>
      </c>
      <c r="AO319">
        <f t="shared" si="64"/>
        <v>1</v>
      </c>
      <c r="AP319">
        <f t="shared" si="64"/>
        <v>1</v>
      </c>
      <c r="AQ319">
        <f t="shared" si="64"/>
        <v>5</v>
      </c>
    </row>
    <row r="320" spans="8:43" ht="12.75">
      <c r="H320" t="str">
        <f>H159</f>
        <v>Northern Mariana Islands</v>
      </c>
      <c r="I320">
        <f>I159</f>
        <v>2</v>
      </c>
      <c r="J320">
        <f aca="true" t="shared" si="65" ref="J320:AQ320">J159</f>
        <v>13</v>
      </c>
      <c r="K320">
        <f t="shared" si="65"/>
        <v>2</v>
      </c>
      <c r="L320">
        <f t="shared" si="65"/>
        <v>0</v>
      </c>
      <c r="M320">
        <f t="shared" si="65"/>
        <v>5</v>
      </c>
      <c r="N320">
        <f t="shared" si="65"/>
        <v>2</v>
      </c>
      <c r="O320">
        <f t="shared" si="65"/>
        <v>0</v>
      </c>
      <c r="P320">
        <f t="shared" si="65"/>
        <v>4</v>
      </c>
      <c r="Q320">
        <f t="shared" si="65"/>
        <v>28</v>
      </c>
      <c r="R320" t="str">
        <f t="shared" si="65"/>
        <v>Northern Mariana Islands</v>
      </c>
      <c r="S320">
        <f t="shared" si="65"/>
        <v>1</v>
      </c>
      <c r="T320">
        <f t="shared" si="65"/>
        <v>0</v>
      </c>
      <c r="U320">
        <f t="shared" si="65"/>
        <v>1</v>
      </c>
      <c r="V320">
        <f t="shared" si="65"/>
        <v>5</v>
      </c>
      <c r="W320">
        <f t="shared" si="65"/>
        <v>10</v>
      </c>
      <c r="X320">
        <f t="shared" si="65"/>
        <v>9</v>
      </c>
      <c r="Y320">
        <f t="shared" si="65"/>
        <v>24</v>
      </c>
      <c r="Z320">
        <f t="shared" si="65"/>
        <v>2</v>
      </c>
      <c r="AA320">
        <f t="shared" si="65"/>
        <v>11</v>
      </c>
      <c r="AB320">
        <f t="shared" si="65"/>
        <v>19</v>
      </c>
      <c r="AC320">
        <f t="shared" si="65"/>
        <v>79</v>
      </c>
      <c r="AD320">
        <f t="shared" si="65"/>
        <v>136</v>
      </c>
      <c r="AE320" t="str">
        <f t="shared" si="65"/>
        <v>Northern Mariana Islands</v>
      </c>
      <c r="AF320">
        <f t="shared" si="65"/>
        <v>0</v>
      </c>
      <c r="AG320">
        <f t="shared" si="65"/>
        <v>0</v>
      </c>
      <c r="AH320">
        <f t="shared" si="65"/>
        <v>0</v>
      </c>
      <c r="AI320">
        <f t="shared" si="65"/>
        <v>2</v>
      </c>
      <c r="AJ320">
        <f t="shared" si="65"/>
        <v>0</v>
      </c>
      <c r="AK320">
        <f t="shared" si="65"/>
        <v>2</v>
      </c>
      <c r="AL320">
        <f t="shared" si="65"/>
        <v>4</v>
      </c>
      <c r="AM320">
        <f t="shared" si="65"/>
        <v>0</v>
      </c>
      <c r="AN320">
        <f t="shared" si="65"/>
        <v>0</v>
      </c>
      <c r="AO320">
        <f t="shared" si="65"/>
        <v>0</v>
      </c>
      <c r="AP320">
        <f t="shared" si="65"/>
        <v>0</v>
      </c>
      <c r="AQ320">
        <f t="shared" si="65"/>
        <v>4</v>
      </c>
    </row>
    <row r="321" spans="8:30" ht="12.75">
      <c r="H321" t="str">
        <f>H226</f>
        <v>United States Minor Outlying Islands</v>
      </c>
      <c r="I321">
        <f>I226</f>
        <v>0</v>
      </c>
      <c r="J321">
        <f aca="true" t="shared" si="66" ref="J321:AD321">J226</f>
        <v>9</v>
      </c>
      <c r="K321">
        <f t="shared" si="66"/>
        <v>1</v>
      </c>
      <c r="L321">
        <f t="shared" si="66"/>
        <v>0</v>
      </c>
      <c r="M321">
        <f t="shared" si="66"/>
        <v>5</v>
      </c>
      <c r="N321">
        <f t="shared" si="66"/>
        <v>0</v>
      </c>
      <c r="O321">
        <f t="shared" si="66"/>
        <v>0</v>
      </c>
      <c r="P321">
        <f t="shared" si="66"/>
        <v>0</v>
      </c>
      <c r="Q321">
        <f t="shared" si="66"/>
        <v>15</v>
      </c>
      <c r="R321" t="str">
        <f t="shared" si="66"/>
        <v>United States Minor Outlying Islands</v>
      </c>
      <c r="S321">
        <f t="shared" si="66"/>
        <v>1</v>
      </c>
      <c r="T321">
        <f t="shared" si="66"/>
        <v>0</v>
      </c>
      <c r="U321">
        <f t="shared" si="66"/>
        <v>1</v>
      </c>
      <c r="V321">
        <f t="shared" si="66"/>
        <v>0</v>
      </c>
      <c r="W321">
        <f t="shared" si="66"/>
        <v>4</v>
      </c>
      <c r="X321">
        <f t="shared" si="66"/>
        <v>11</v>
      </c>
      <c r="Y321">
        <f t="shared" si="66"/>
        <v>15</v>
      </c>
      <c r="Z321">
        <f t="shared" si="66"/>
        <v>2</v>
      </c>
      <c r="AA321">
        <f t="shared" si="66"/>
        <v>11</v>
      </c>
      <c r="AB321">
        <f t="shared" si="66"/>
        <v>7</v>
      </c>
      <c r="AC321">
        <f t="shared" si="66"/>
        <v>30</v>
      </c>
      <c r="AD321">
        <f t="shared" si="66"/>
        <v>66</v>
      </c>
    </row>
    <row r="322" spans="8:43" ht="12.75">
      <c r="H322" t="str">
        <f>H233</f>
        <v>Virgin Islands, U.S.</v>
      </c>
      <c r="I322">
        <f>I233</f>
        <v>1</v>
      </c>
      <c r="J322">
        <f aca="true" t="shared" si="67" ref="J322:AQ322">J233</f>
        <v>5</v>
      </c>
      <c r="K322">
        <f t="shared" si="67"/>
        <v>5</v>
      </c>
      <c r="L322">
        <f t="shared" si="67"/>
        <v>1</v>
      </c>
      <c r="M322">
        <f t="shared" si="67"/>
        <v>10</v>
      </c>
      <c r="N322">
        <f t="shared" si="67"/>
        <v>0</v>
      </c>
      <c r="O322">
        <f t="shared" si="67"/>
        <v>0</v>
      </c>
      <c r="P322">
        <f t="shared" si="67"/>
        <v>9</v>
      </c>
      <c r="Q322">
        <f t="shared" si="67"/>
        <v>31</v>
      </c>
      <c r="R322" t="str">
        <f t="shared" si="67"/>
        <v>Virgin Islands, U.S.</v>
      </c>
      <c r="S322">
        <f t="shared" si="67"/>
        <v>1</v>
      </c>
      <c r="T322">
        <f t="shared" si="67"/>
        <v>0</v>
      </c>
      <c r="U322">
        <f t="shared" si="67"/>
        <v>1</v>
      </c>
      <c r="V322">
        <f t="shared" si="67"/>
        <v>5</v>
      </c>
      <c r="W322">
        <f t="shared" si="67"/>
        <v>5</v>
      </c>
      <c r="X322">
        <f t="shared" si="67"/>
        <v>12</v>
      </c>
      <c r="Y322">
        <f t="shared" si="67"/>
        <v>22</v>
      </c>
      <c r="Z322">
        <f t="shared" si="67"/>
        <v>1</v>
      </c>
      <c r="AA322">
        <f t="shared" si="67"/>
        <v>14</v>
      </c>
      <c r="AB322">
        <f t="shared" si="67"/>
        <v>9</v>
      </c>
      <c r="AC322">
        <f t="shared" si="67"/>
        <v>295</v>
      </c>
      <c r="AD322">
        <f t="shared" si="67"/>
        <v>342</v>
      </c>
      <c r="AE322" t="str">
        <f t="shared" si="67"/>
        <v>Virgin Islands, U.S.</v>
      </c>
      <c r="AF322">
        <f t="shared" si="67"/>
        <v>0</v>
      </c>
      <c r="AG322">
        <f t="shared" si="67"/>
        <v>0</v>
      </c>
      <c r="AH322">
        <f t="shared" si="67"/>
        <v>0</v>
      </c>
      <c r="AI322">
        <f t="shared" si="67"/>
        <v>2</v>
      </c>
      <c r="AJ322">
        <f t="shared" si="67"/>
        <v>6</v>
      </c>
      <c r="AK322">
        <f t="shared" si="67"/>
        <v>1</v>
      </c>
      <c r="AL322">
        <f t="shared" si="67"/>
        <v>9</v>
      </c>
      <c r="AM322">
        <f t="shared" si="67"/>
        <v>0</v>
      </c>
      <c r="AN322">
        <f t="shared" si="67"/>
        <v>0</v>
      </c>
      <c r="AO322">
        <f t="shared" si="67"/>
        <v>0</v>
      </c>
      <c r="AP322">
        <f t="shared" si="67"/>
        <v>0</v>
      </c>
      <c r="AQ322">
        <f t="shared" si="67"/>
        <v>9</v>
      </c>
    </row>
    <row r="323" spans="8:43" ht="12.75">
      <c r="H323" t="s">
        <v>1</v>
      </c>
      <c r="I323">
        <f>SUM(I318:I322)</f>
        <v>8</v>
      </c>
      <c r="J323">
        <f aca="true" t="shared" si="68" ref="J323:AQ323">SUM(J318:J322)</f>
        <v>42</v>
      </c>
      <c r="K323">
        <f t="shared" si="68"/>
        <v>12</v>
      </c>
      <c r="L323">
        <f t="shared" si="68"/>
        <v>1</v>
      </c>
      <c r="M323">
        <f t="shared" si="68"/>
        <v>30</v>
      </c>
      <c r="N323">
        <f t="shared" si="68"/>
        <v>12</v>
      </c>
      <c r="O323">
        <f t="shared" si="68"/>
        <v>0</v>
      </c>
      <c r="P323">
        <f t="shared" si="68"/>
        <v>17</v>
      </c>
      <c r="Q323">
        <f t="shared" si="68"/>
        <v>122</v>
      </c>
      <c r="R323" t="s">
        <v>1</v>
      </c>
      <c r="S323">
        <f t="shared" si="68"/>
        <v>7</v>
      </c>
      <c r="T323">
        <f t="shared" si="68"/>
        <v>1</v>
      </c>
      <c r="U323">
        <f t="shared" si="68"/>
        <v>8</v>
      </c>
      <c r="V323">
        <f t="shared" si="68"/>
        <v>17</v>
      </c>
      <c r="W323">
        <f t="shared" si="68"/>
        <v>37</v>
      </c>
      <c r="X323">
        <f t="shared" si="68"/>
        <v>51</v>
      </c>
      <c r="Y323">
        <f t="shared" si="68"/>
        <v>105</v>
      </c>
      <c r="Z323">
        <f t="shared" si="68"/>
        <v>11</v>
      </c>
      <c r="AA323">
        <f t="shared" si="68"/>
        <v>58</v>
      </c>
      <c r="AB323">
        <f t="shared" si="68"/>
        <v>98</v>
      </c>
      <c r="AC323">
        <f t="shared" si="68"/>
        <v>486</v>
      </c>
      <c r="AD323">
        <f t="shared" si="68"/>
        <v>766</v>
      </c>
      <c r="AE323" t="s">
        <v>1</v>
      </c>
      <c r="AF323">
        <f t="shared" si="68"/>
        <v>0</v>
      </c>
      <c r="AG323">
        <f t="shared" si="68"/>
        <v>0</v>
      </c>
      <c r="AH323">
        <f t="shared" si="68"/>
        <v>0</v>
      </c>
      <c r="AI323">
        <f t="shared" si="68"/>
        <v>5</v>
      </c>
      <c r="AJ323">
        <f t="shared" si="68"/>
        <v>6</v>
      </c>
      <c r="AK323">
        <f t="shared" si="68"/>
        <v>6</v>
      </c>
      <c r="AL323">
        <f t="shared" si="68"/>
        <v>17</v>
      </c>
      <c r="AM323">
        <f t="shared" si="68"/>
        <v>0</v>
      </c>
      <c r="AN323">
        <f t="shared" si="68"/>
        <v>1</v>
      </c>
      <c r="AO323">
        <f t="shared" si="68"/>
        <v>1</v>
      </c>
      <c r="AP323">
        <f t="shared" si="68"/>
        <v>4</v>
      </c>
      <c r="AQ323">
        <f t="shared" si="68"/>
        <v>23</v>
      </c>
    </row>
    <row r="324" spans="8:43" ht="12.75">
      <c r="H324" t="s">
        <v>2</v>
      </c>
      <c r="I324">
        <f>I317+I323</f>
        <v>48</v>
      </c>
      <c r="J324">
        <f aca="true" t="shared" si="69" ref="J324:AQ324">J317+J323</f>
        <v>113</v>
      </c>
      <c r="K324">
        <f t="shared" si="69"/>
        <v>39</v>
      </c>
      <c r="L324">
        <f t="shared" si="69"/>
        <v>51</v>
      </c>
      <c r="M324">
        <f t="shared" si="69"/>
        <v>184</v>
      </c>
      <c r="N324">
        <f t="shared" si="69"/>
        <v>273</v>
      </c>
      <c r="O324">
        <f t="shared" si="69"/>
        <v>300</v>
      </c>
      <c r="P324">
        <f t="shared" si="69"/>
        <v>257</v>
      </c>
      <c r="Q324">
        <f t="shared" si="69"/>
        <v>1265</v>
      </c>
      <c r="R324" t="s">
        <v>2</v>
      </c>
      <c r="S324">
        <f t="shared" si="69"/>
        <v>239</v>
      </c>
      <c r="T324">
        <f t="shared" si="69"/>
        <v>6</v>
      </c>
      <c r="U324">
        <f t="shared" si="69"/>
        <v>245</v>
      </c>
      <c r="V324">
        <f t="shared" si="69"/>
        <v>179</v>
      </c>
      <c r="W324">
        <f t="shared" si="69"/>
        <v>227</v>
      </c>
      <c r="X324">
        <f t="shared" si="69"/>
        <v>602</v>
      </c>
      <c r="Y324">
        <f t="shared" si="69"/>
        <v>1008</v>
      </c>
      <c r="Z324">
        <f t="shared" si="69"/>
        <v>33</v>
      </c>
      <c r="AA324">
        <f t="shared" si="69"/>
        <v>327</v>
      </c>
      <c r="AB324">
        <f t="shared" si="69"/>
        <v>351</v>
      </c>
      <c r="AC324">
        <f t="shared" si="69"/>
        <v>1828</v>
      </c>
      <c r="AD324">
        <f t="shared" si="69"/>
        <v>3792</v>
      </c>
      <c r="AE324" t="s">
        <v>2</v>
      </c>
      <c r="AF324">
        <f t="shared" si="69"/>
        <v>23</v>
      </c>
      <c r="AG324">
        <f t="shared" si="69"/>
        <v>7</v>
      </c>
      <c r="AH324">
        <f t="shared" si="69"/>
        <v>30</v>
      </c>
      <c r="AI324">
        <f t="shared" si="69"/>
        <v>109</v>
      </c>
      <c r="AJ324">
        <f t="shared" si="69"/>
        <v>68</v>
      </c>
      <c r="AK324">
        <f t="shared" si="69"/>
        <v>80</v>
      </c>
      <c r="AL324">
        <f t="shared" si="69"/>
        <v>257</v>
      </c>
      <c r="AM324">
        <f t="shared" si="69"/>
        <v>5</v>
      </c>
      <c r="AN324">
        <f t="shared" si="69"/>
        <v>24</v>
      </c>
      <c r="AO324">
        <f t="shared" si="69"/>
        <v>4</v>
      </c>
      <c r="AP324">
        <f t="shared" si="69"/>
        <v>87</v>
      </c>
      <c r="AQ324">
        <f t="shared" si="69"/>
        <v>407</v>
      </c>
    </row>
    <row r="325" ht="12.75"/>
    <row r="326" spans="8:31" ht="12.75">
      <c r="H326" t="s">
        <v>3</v>
      </c>
      <c r="R326" t="s">
        <v>3</v>
      </c>
      <c r="AE326" t="s">
        <v>3</v>
      </c>
    </row>
    <row r="327" spans="8:43" ht="12.75">
      <c r="H327" t="s">
        <v>4</v>
      </c>
      <c r="I327">
        <f>I14+I44+I74+I150+I153+I160+I224+I225</f>
        <v>235</v>
      </c>
      <c r="J327">
        <f aca="true" t="shared" si="70" ref="J327:AQ327">J14+J44+J74+J150+J153+J160+J224+J225</f>
        <v>329</v>
      </c>
      <c r="K327">
        <f t="shared" si="70"/>
        <v>111</v>
      </c>
      <c r="L327">
        <f t="shared" si="70"/>
        <v>190</v>
      </c>
      <c r="M327">
        <f t="shared" si="70"/>
        <v>333</v>
      </c>
      <c r="N327">
        <f t="shared" si="70"/>
        <v>481</v>
      </c>
      <c r="O327">
        <f t="shared" si="70"/>
        <v>472</v>
      </c>
      <c r="P327">
        <f t="shared" si="70"/>
        <v>777</v>
      </c>
      <c r="Q327">
        <f t="shared" si="70"/>
        <v>2928</v>
      </c>
      <c r="R327" t="s">
        <v>5</v>
      </c>
      <c r="S327">
        <f t="shared" si="70"/>
        <v>295</v>
      </c>
      <c r="T327">
        <f t="shared" si="70"/>
        <v>6</v>
      </c>
      <c r="U327">
        <f t="shared" si="70"/>
        <v>301</v>
      </c>
      <c r="V327">
        <f t="shared" si="70"/>
        <v>291</v>
      </c>
      <c r="W327">
        <f t="shared" si="70"/>
        <v>500</v>
      </c>
      <c r="X327">
        <f t="shared" si="70"/>
        <v>1360</v>
      </c>
      <c r="Y327">
        <f t="shared" si="70"/>
        <v>2151</v>
      </c>
      <c r="Z327">
        <f t="shared" si="70"/>
        <v>77</v>
      </c>
      <c r="AA327">
        <f t="shared" si="70"/>
        <v>897</v>
      </c>
      <c r="AB327">
        <f t="shared" si="70"/>
        <v>681</v>
      </c>
      <c r="AC327">
        <f t="shared" si="70"/>
        <v>6501</v>
      </c>
      <c r="AD327">
        <f t="shared" si="70"/>
        <v>10608</v>
      </c>
      <c r="AE327" t="s">
        <v>5</v>
      </c>
      <c r="AF327">
        <f t="shared" si="70"/>
        <v>26</v>
      </c>
      <c r="AG327">
        <f t="shared" si="70"/>
        <v>8</v>
      </c>
      <c r="AH327">
        <f t="shared" si="70"/>
        <v>34</v>
      </c>
      <c r="AI327">
        <f t="shared" si="70"/>
        <v>188</v>
      </c>
      <c r="AJ327">
        <f t="shared" si="70"/>
        <v>256</v>
      </c>
      <c r="AK327">
        <f t="shared" si="70"/>
        <v>333</v>
      </c>
      <c r="AL327">
        <f t="shared" si="70"/>
        <v>777</v>
      </c>
      <c r="AM327">
        <f t="shared" si="70"/>
        <v>20</v>
      </c>
      <c r="AN327">
        <f t="shared" si="70"/>
        <v>103</v>
      </c>
      <c r="AO327">
        <f t="shared" si="70"/>
        <v>25</v>
      </c>
      <c r="AP327">
        <f t="shared" si="70"/>
        <v>327</v>
      </c>
      <c r="AQ327">
        <f t="shared" si="70"/>
        <v>1286</v>
      </c>
    </row>
    <row r="328" spans="8:43" ht="12.75">
      <c r="H328" t="s">
        <v>6</v>
      </c>
      <c r="I328">
        <f>I323+I314+I298+I292+I287+I281+I266+I256</f>
        <v>60</v>
      </c>
      <c r="J328">
        <f aca="true" t="shared" si="71" ref="J328:AQ328">J323+J314+J298+J292+J287+J281+J266+J256</f>
        <v>251</v>
      </c>
      <c r="K328">
        <f t="shared" si="71"/>
        <v>80</v>
      </c>
      <c r="L328">
        <f t="shared" si="71"/>
        <v>10</v>
      </c>
      <c r="M328">
        <f t="shared" si="71"/>
        <v>232</v>
      </c>
      <c r="N328">
        <f t="shared" si="71"/>
        <v>87</v>
      </c>
      <c r="O328">
        <f t="shared" si="71"/>
        <v>32</v>
      </c>
      <c r="P328">
        <f t="shared" si="71"/>
        <v>394</v>
      </c>
      <c r="Q328">
        <f t="shared" si="71"/>
        <v>1146</v>
      </c>
      <c r="R328" t="s">
        <v>6</v>
      </c>
      <c r="S328">
        <f t="shared" si="71"/>
        <v>159</v>
      </c>
      <c r="T328">
        <f t="shared" si="71"/>
        <v>10</v>
      </c>
      <c r="U328">
        <f t="shared" si="71"/>
        <v>169</v>
      </c>
      <c r="V328">
        <f t="shared" si="71"/>
        <v>138</v>
      </c>
      <c r="W328">
        <f t="shared" si="71"/>
        <v>198</v>
      </c>
      <c r="X328">
        <f t="shared" si="71"/>
        <v>416</v>
      </c>
      <c r="Y328">
        <f t="shared" si="71"/>
        <v>752</v>
      </c>
      <c r="Z328">
        <f t="shared" si="71"/>
        <v>53</v>
      </c>
      <c r="AA328">
        <f t="shared" si="71"/>
        <v>403</v>
      </c>
      <c r="AB328">
        <f t="shared" si="71"/>
        <v>316</v>
      </c>
      <c r="AC328">
        <f t="shared" si="71"/>
        <v>6189</v>
      </c>
      <c r="AD328">
        <f t="shared" si="71"/>
        <v>7882</v>
      </c>
      <c r="AE328" t="s">
        <v>6</v>
      </c>
      <c r="AF328">
        <f t="shared" si="71"/>
        <v>17</v>
      </c>
      <c r="AG328">
        <f t="shared" si="71"/>
        <v>2</v>
      </c>
      <c r="AH328">
        <f t="shared" si="71"/>
        <v>19</v>
      </c>
      <c r="AI328">
        <f t="shared" si="71"/>
        <v>88</v>
      </c>
      <c r="AJ328">
        <f t="shared" si="71"/>
        <v>114</v>
      </c>
      <c r="AK328">
        <f t="shared" si="71"/>
        <v>192</v>
      </c>
      <c r="AL328">
        <f t="shared" si="71"/>
        <v>394</v>
      </c>
      <c r="AM328">
        <f t="shared" si="71"/>
        <v>38</v>
      </c>
      <c r="AN328">
        <f t="shared" si="71"/>
        <v>31</v>
      </c>
      <c r="AO328">
        <f t="shared" si="71"/>
        <v>43</v>
      </c>
      <c r="AP328">
        <f t="shared" si="71"/>
        <v>120</v>
      </c>
      <c r="AQ328">
        <f t="shared" si="71"/>
        <v>645</v>
      </c>
    </row>
    <row r="329" spans="8:43" ht="12.75">
      <c r="H329" t="s">
        <v>7</v>
      </c>
      <c r="I329" s="77">
        <f>I328/1327</f>
        <v>0.0452147701582517</v>
      </c>
      <c r="J329" s="77">
        <f>J328/1327</f>
        <v>0.18914845516201959</v>
      </c>
      <c r="K329" s="77">
        <f aca="true" t="shared" si="72" ref="K329:T329">K328/1327</f>
        <v>0.06028636021100226</v>
      </c>
      <c r="L329" s="77">
        <f t="shared" si="72"/>
        <v>0.007535795026375283</v>
      </c>
      <c r="M329" s="77">
        <f t="shared" si="72"/>
        <v>0.17483044461190655</v>
      </c>
      <c r="N329" s="77">
        <f t="shared" si="72"/>
        <v>0.06556141672946496</v>
      </c>
      <c r="O329" s="77">
        <f t="shared" si="72"/>
        <v>0.024114544084400905</v>
      </c>
      <c r="P329" s="77">
        <f t="shared" si="72"/>
        <v>0.29691032403918616</v>
      </c>
      <c r="Q329" s="77">
        <f t="shared" si="72"/>
        <v>0.8636021100226073</v>
      </c>
      <c r="R329" s="77" t="s">
        <v>8</v>
      </c>
      <c r="S329" s="77">
        <f t="shared" si="72"/>
        <v>0.11981914091936699</v>
      </c>
      <c r="T329" s="77">
        <f t="shared" si="72"/>
        <v>0.007535795026375283</v>
      </c>
      <c r="U329" s="77">
        <f aca="true" t="shared" si="73" ref="U329:AD329">U328/1327</f>
        <v>0.12735493594574226</v>
      </c>
      <c r="V329" s="77">
        <f t="shared" si="73"/>
        <v>0.1039939713639789</v>
      </c>
      <c r="W329" s="77">
        <f t="shared" si="73"/>
        <v>0.1492087415222306</v>
      </c>
      <c r="X329" s="77">
        <f t="shared" si="73"/>
        <v>0.31348907309721175</v>
      </c>
      <c r="Y329" s="77">
        <f t="shared" si="73"/>
        <v>0.5666917859834213</v>
      </c>
      <c r="Z329" s="77">
        <f t="shared" si="73"/>
        <v>0.039939713639788994</v>
      </c>
      <c r="AA329" s="77">
        <f t="shared" si="73"/>
        <v>0.3036925395629239</v>
      </c>
      <c r="AB329" s="77">
        <f t="shared" si="73"/>
        <v>0.23813112283345894</v>
      </c>
      <c r="AC329" s="77">
        <f t="shared" si="73"/>
        <v>4.663903541823663</v>
      </c>
      <c r="AD329" s="77">
        <f t="shared" si="73"/>
        <v>5.939713639788998</v>
      </c>
      <c r="AE329" s="77" t="s">
        <v>8</v>
      </c>
      <c r="AF329" s="77">
        <f aca="true" t="shared" si="74" ref="AF329:AQ329">AF328/1327</f>
        <v>0.01281085154483798</v>
      </c>
      <c r="AG329" s="77">
        <f t="shared" si="74"/>
        <v>0.0015071590052750565</v>
      </c>
      <c r="AH329" s="77">
        <f t="shared" si="74"/>
        <v>0.014318010550113038</v>
      </c>
      <c r="AI329" s="77">
        <f t="shared" si="74"/>
        <v>0.06631499623210249</v>
      </c>
      <c r="AJ329" s="77">
        <f t="shared" si="74"/>
        <v>0.08590806330067823</v>
      </c>
      <c r="AK329" s="77">
        <f t="shared" si="74"/>
        <v>0.14468726450640543</v>
      </c>
      <c r="AL329" s="77">
        <f t="shared" si="74"/>
        <v>0.29691032403918616</v>
      </c>
      <c r="AM329" s="77">
        <f t="shared" si="74"/>
        <v>0.028636021100226075</v>
      </c>
      <c r="AN329" s="77">
        <f t="shared" si="74"/>
        <v>0.023360964581763375</v>
      </c>
      <c r="AO329" s="77">
        <f t="shared" si="74"/>
        <v>0.03240391861341371</v>
      </c>
      <c r="AP329" s="77">
        <f t="shared" si="74"/>
        <v>0.0904295403165034</v>
      </c>
      <c r="AQ329" s="77">
        <f t="shared" si="74"/>
        <v>0.4860587792012057</v>
      </c>
    </row>
    <row r="330" ht="12.75"/>
    <row r="331" ht="12.75">
      <c r="H331" t="s">
        <v>9</v>
      </c>
    </row>
    <row r="332" spans="8:43" ht="12.75">
      <c r="H332" t="str">
        <f>A12</f>
        <v>Asia Pacific</v>
      </c>
      <c r="I332">
        <f>I256+I292</f>
        <v>0</v>
      </c>
      <c r="J332">
        <f aca="true" t="shared" si="75" ref="J332:AQ332">J256+J292</f>
        <v>36</v>
      </c>
      <c r="K332">
        <f t="shared" si="75"/>
        <v>8</v>
      </c>
      <c r="L332">
        <f t="shared" si="75"/>
        <v>0</v>
      </c>
      <c r="M332">
        <f t="shared" si="75"/>
        <v>12</v>
      </c>
      <c r="N332">
        <f t="shared" si="75"/>
        <v>12</v>
      </c>
      <c r="O332">
        <f t="shared" si="75"/>
        <v>0</v>
      </c>
      <c r="P332">
        <f t="shared" si="75"/>
        <v>2</v>
      </c>
      <c r="Q332">
        <f t="shared" si="75"/>
        <v>70</v>
      </c>
      <c r="R332" t="str">
        <f>H332</f>
        <v>Asia Pacific</v>
      </c>
      <c r="S332">
        <f t="shared" si="75"/>
        <v>11</v>
      </c>
      <c r="T332">
        <f t="shared" si="75"/>
        <v>0</v>
      </c>
      <c r="U332">
        <f t="shared" si="75"/>
        <v>11</v>
      </c>
      <c r="V332">
        <f t="shared" si="75"/>
        <v>6</v>
      </c>
      <c r="W332">
        <f t="shared" si="75"/>
        <v>18</v>
      </c>
      <c r="X332">
        <f t="shared" si="75"/>
        <v>44</v>
      </c>
      <c r="Y332">
        <f t="shared" si="75"/>
        <v>68</v>
      </c>
      <c r="Z332">
        <f t="shared" si="75"/>
        <v>5</v>
      </c>
      <c r="AA332">
        <f t="shared" si="75"/>
        <v>25</v>
      </c>
      <c r="AB332">
        <f t="shared" si="75"/>
        <v>20</v>
      </c>
      <c r="AC332">
        <f t="shared" si="75"/>
        <v>195</v>
      </c>
      <c r="AD332">
        <f t="shared" si="75"/>
        <v>324</v>
      </c>
      <c r="AE332" t="str">
        <f>R332:R335</f>
        <v>Asia Pacific</v>
      </c>
      <c r="AF332">
        <f t="shared" si="75"/>
        <v>1</v>
      </c>
      <c r="AG332">
        <f t="shared" si="75"/>
        <v>0</v>
      </c>
      <c r="AH332">
        <f t="shared" si="75"/>
        <v>1</v>
      </c>
      <c r="AI332">
        <f t="shared" si="75"/>
        <v>0</v>
      </c>
      <c r="AJ332">
        <f t="shared" si="75"/>
        <v>0</v>
      </c>
      <c r="AK332">
        <f t="shared" si="75"/>
        <v>2</v>
      </c>
      <c r="AL332">
        <f t="shared" si="75"/>
        <v>2</v>
      </c>
      <c r="AM332">
        <f t="shared" si="75"/>
        <v>0</v>
      </c>
      <c r="AN332">
        <f t="shared" si="75"/>
        <v>0</v>
      </c>
      <c r="AO332">
        <f t="shared" si="75"/>
        <v>0</v>
      </c>
      <c r="AP332">
        <f t="shared" si="75"/>
        <v>2</v>
      </c>
      <c r="AQ332">
        <f t="shared" si="75"/>
        <v>5</v>
      </c>
    </row>
    <row r="333" spans="8:43" ht="12.75">
      <c r="H333" t="str">
        <f>A14</f>
        <v>Eastern Asia</v>
      </c>
      <c r="I333">
        <f>I261</f>
        <v>0</v>
      </c>
      <c r="J333">
        <f aca="true" t="shared" si="76" ref="J333:AQ333">J261</f>
        <v>2</v>
      </c>
      <c r="K333">
        <f t="shared" si="76"/>
        <v>0</v>
      </c>
      <c r="L333">
        <f t="shared" si="76"/>
        <v>0</v>
      </c>
      <c r="M333">
        <f t="shared" si="76"/>
        <v>3</v>
      </c>
      <c r="N333">
        <f t="shared" si="76"/>
        <v>0</v>
      </c>
      <c r="O333">
        <f t="shared" si="76"/>
        <v>0</v>
      </c>
      <c r="P333">
        <f t="shared" si="76"/>
        <v>0</v>
      </c>
      <c r="Q333">
        <f t="shared" si="76"/>
        <v>5</v>
      </c>
      <c r="R333" t="str">
        <f>H333</f>
        <v>Eastern Asia</v>
      </c>
      <c r="S333">
        <f t="shared" si="76"/>
        <v>0</v>
      </c>
      <c r="T333">
        <f t="shared" si="76"/>
        <v>0</v>
      </c>
      <c r="U333">
        <f t="shared" si="76"/>
        <v>0</v>
      </c>
      <c r="V333">
        <f t="shared" si="76"/>
        <v>0</v>
      </c>
      <c r="W333">
        <f t="shared" si="76"/>
        <v>1</v>
      </c>
      <c r="X333">
        <f t="shared" si="76"/>
        <v>4</v>
      </c>
      <c r="Y333">
        <f t="shared" si="76"/>
        <v>5</v>
      </c>
      <c r="Z333">
        <f t="shared" si="76"/>
        <v>0</v>
      </c>
      <c r="AA333">
        <f t="shared" si="76"/>
        <v>14</v>
      </c>
      <c r="AB333">
        <f t="shared" si="76"/>
        <v>1</v>
      </c>
      <c r="AC333">
        <f t="shared" si="76"/>
        <v>12</v>
      </c>
      <c r="AD333">
        <f t="shared" si="76"/>
        <v>32</v>
      </c>
      <c r="AE333" t="str">
        <f>R333:R336</f>
        <v>Eastern Asia</v>
      </c>
      <c r="AF333">
        <f t="shared" si="76"/>
        <v>0</v>
      </c>
      <c r="AG333">
        <f t="shared" si="76"/>
        <v>0</v>
      </c>
      <c r="AH333">
        <f t="shared" si="76"/>
        <v>0</v>
      </c>
      <c r="AI333">
        <f t="shared" si="76"/>
        <v>0</v>
      </c>
      <c r="AJ333">
        <f t="shared" si="76"/>
        <v>0</v>
      </c>
      <c r="AK333">
        <f t="shared" si="76"/>
        <v>0</v>
      </c>
      <c r="AL333">
        <f t="shared" si="76"/>
        <v>0</v>
      </c>
      <c r="AM333">
        <f t="shared" si="76"/>
        <v>0</v>
      </c>
      <c r="AN333">
        <f t="shared" si="76"/>
        <v>0</v>
      </c>
      <c r="AO333">
        <f t="shared" si="76"/>
        <v>0</v>
      </c>
      <c r="AP333">
        <f t="shared" si="76"/>
        <v>0</v>
      </c>
      <c r="AQ333">
        <f t="shared" si="76"/>
        <v>0</v>
      </c>
    </row>
    <row r="334" spans="8:43" ht="12.75">
      <c r="H334" t="str">
        <f>A17</f>
        <v>North America</v>
      </c>
      <c r="I334">
        <f>I323</f>
        <v>8</v>
      </c>
      <c r="J334">
        <f aca="true" t="shared" si="77" ref="J334:AQ334">J323</f>
        <v>42</v>
      </c>
      <c r="K334">
        <f t="shared" si="77"/>
        <v>12</v>
      </c>
      <c r="L334">
        <f t="shared" si="77"/>
        <v>1</v>
      </c>
      <c r="M334">
        <f t="shared" si="77"/>
        <v>30</v>
      </c>
      <c r="N334">
        <f t="shared" si="77"/>
        <v>12</v>
      </c>
      <c r="O334">
        <f t="shared" si="77"/>
        <v>0</v>
      </c>
      <c r="P334">
        <f t="shared" si="77"/>
        <v>17</v>
      </c>
      <c r="Q334">
        <f t="shared" si="77"/>
        <v>122</v>
      </c>
      <c r="R334" t="str">
        <f>H334</f>
        <v>North America</v>
      </c>
      <c r="S334">
        <f t="shared" si="77"/>
        <v>7</v>
      </c>
      <c r="T334">
        <f t="shared" si="77"/>
        <v>1</v>
      </c>
      <c r="U334">
        <f t="shared" si="77"/>
        <v>8</v>
      </c>
      <c r="V334">
        <f t="shared" si="77"/>
        <v>17</v>
      </c>
      <c r="W334">
        <f t="shared" si="77"/>
        <v>37</v>
      </c>
      <c r="X334">
        <f t="shared" si="77"/>
        <v>51</v>
      </c>
      <c r="Y334">
        <f t="shared" si="77"/>
        <v>105</v>
      </c>
      <c r="Z334">
        <f t="shared" si="77"/>
        <v>11</v>
      </c>
      <c r="AA334">
        <f t="shared" si="77"/>
        <v>58</v>
      </c>
      <c r="AB334">
        <f t="shared" si="77"/>
        <v>98</v>
      </c>
      <c r="AC334">
        <f t="shared" si="77"/>
        <v>486</v>
      </c>
      <c r="AD334">
        <f t="shared" si="77"/>
        <v>766</v>
      </c>
      <c r="AE334" t="str">
        <f>R334:R337</f>
        <v>North America</v>
      </c>
      <c r="AF334">
        <f t="shared" si="77"/>
        <v>0</v>
      </c>
      <c r="AG334">
        <f t="shared" si="77"/>
        <v>0</v>
      </c>
      <c r="AH334">
        <f t="shared" si="77"/>
        <v>0</v>
      </c>
      <c r="AI334">
        <f t="shared" si="77"/>
        <v>5</v>
      </c>
      <c r="AJ334">
        <f t="shared" si="77"/>
        <v>6</v>
      </c>
      <c r="AK334">
        <f t="shared" si="77"/>
        <v>6</v>
      </c>
      <c r="AL334">
        <f t="shared" si="77"/>
        <v>17</v>
      </c>
      <c r="AM334">
        <f t="shared" si="77"/>
        <v>0</v>
      </c>
      <c r="AN334">
        <f t="shared" si="77"/>
        <v>1</v>
      </c>
      <c r="AO334">
        <f t="shared" si="77"/>
        <v>1</v>
      </c>
      <c r="AP334">
        <f t="shared" si="77"/>
        <v>4</v>
      </c>
      <c r="AQ334">
        <f t="shared" si="77"/>
        <v>23</v>
      </c>
    </row>
    <row r="335" spans="8:43" ht="12.75">
      <c r="H335" t="str">
        <f>A18</f>
        <v>Western Europe</v>
      </c>
      <c r="I335">
        <f>I266+I281+I287+I298+I314</f>
        <v>52</v>
      </c>
      <c r="J335">
        <f aca="true" t="shared" si="78" ref="J335:AQ335">J266+J281+J287+J298+J314</f>
        <v>173</v>
      </c>
      <c r="K335">
        <f t="shared" si="78"/>
        <v>60</v>
      </c>
      <c r="L335">
        <f t="shared" si="78"/>
        <v>9</v>
      </c>
      <c r="M335">
        <f t="shared" si="78"/>
        <v>190</v>
      </c>
      <c r="N335">
        <f t="shared" si="78"/>
        <v>63</v>
      </c>
      <c r="O335">
        <f t="shared" si="78"/>
        <v>32</v>
      </c>
      <c r="P335">
        <f t="shared" si="78"/>
        <v>375</v>
      </c>
      <c r="Q335">
        <f t="shared" si="78"/>
        <v>954</v>
      </c>
      <c r="R335" t="str">
        <f>H335</f>
        <v>Western Europe</v>
      </c>
      <c r="S335">
        <f t="shared" si="78"/>
        <v>141</v>
      </c>
      <c r="T335">
        <f t="shared" si="78"/>
        <v>9</v>
      </c>
      <c r="U335">
        <f t="shared" si="78"/>
        <v>150</v>
      </c>
      <c r="V335">
        <f t="shared" si="78"/>
        <v>115</v>
      </c>
      <c r="W335">
        <f t="shared" si="78"/>
        <v>143</v>
      </c>
      <c r="X335">
        <f t="shared" si="78"/>
        <v>321</v>
      </c>
      <c r="Y335">
        <f t="shared" si="78"/>
        <v>579</v>
      </c>
      <c r="Z335">
        <f t="shared" si="78"/>
        <v>37</v>
      </c>
      <c r="AA335">
        <f t="shared" si="78"/>
        <v>320</v>
      </c>
      <c r="AB335">
        <f t="shared" si="78"/>
        <v>198</v>
      </c>
      <c r="AC335">
        <f t="shared" si="78"/>
        <v>5508</v>
      </c>
      <c r="AD335">
        <f t="shared" si="78"/>
        <v>6792</v>
      </c>
      <c r="AE335" t="str">
        <f>R335:R338</f>
        <v>Western Europe</v>
      </c>
      <c r="AF335">
        <f t="shared" si="78"/>
        <v>16</v>
      </c>
      <c r="AG335">
        <f t="shared" si="78"/>
        <v>2</v>
      </c>
      <c r="AH335">
        <f t="shared" si="78"/>
        <v>18</v>
      </c>
      <c r="AI335">
        <f t="shared" si="78"/>
        <v>83</v>
      </c>
      <c r="AJ335">
        <f t="shared" si="78"/>
        <v>108</v>
      </c>
      <c r="AK335">
        <f t="shared" si="78"/>
        <v>184</v>
      </c>
      <c r="AL335">
        <f t="shared" si="78"/>
        <v>375</v>
      </c>
      <c r="AM335">
        <f t="shared" si="78"/>
        <v>38</v>
      </c>
      <c r="AN335">
        <f t="shared" si="78"/>
        <v>30</v>
      </c>
      <c r="AO335">
        <f t="shared" si="78"/>
        <v>42</v>
      </c>
      <c r="AP335">
        <f t="shared" si="78"/>
        <v>114</v>
      </c>
      <c r="AQ335">
        <f t="shared" si="78"/>
        <v>617</v>
      </c>
    </row>
    <row r="336" spans="8:43" ht="12.75">
      <c r="H336" t="s">
        <v>10</v>
      </c>
      <c r="I336">
        <f>SUM(I332:I335)</f>
        <v>60</v>
      </c>
      <c r="J336">
        <f aca="true" t="shared" si="79" ref="J336:AQ336">SUM(J332:J335)</f>
        <v>253</v>
      </c>
      <c r="K336">
        <f t="shared" si="79"/>
        <v>80</v>
      </c>
      <c r="L336">
        <f t="shared" si="79"/>
        <v>10</v>
      </c>
      <c r="M336">
        <f t="shared" si="79"/>
        <v>235</v>
      </c>
      <c r="N336">
        <f t="shared" si="79"/>
        <v>87</v>
      </c>
      <c r="O336">
        <f t="shared" si="79"/>
        <v>32</v>
      </c>
      <c r="P336">
        <f t="shared" si="79"/>
        <v>394</v>
      </c>
      <c r="Q336">
        <f t="shared" si="79"/>
        <v>1151</v>
      </c>
      <c r="R336" t="str">
        <f>H336</f>
        <v>WORLD</v>
      </c>
      <c r="S336">
        <f t="shared" si="79"/>
        <v>159</v>
      </c>
      <c r="T336">
        <f t="shared" si="79"/>
        <v>10</v>
      </c>
      <c r="U336">
        <f t="shared" si="79"/>
        <v>169</v>
      </c>
      <c r="V336">
        <f t="shared" si="79"/>
        <v>138</v>
      </c>
      <c r="W336">
        <f t="shared" si="79"/>
        <v>199</v>
      </c>
      <c r="X336">
        <f t="shared" si="79"/>
        <v>420</v>
      </c>
      <c r="Y336">
        <f t="shared" si="79"/>
        <v>757</v>
      </c>
      <c r="Z336">
        <f t="shared" si="79"/>
        <v>53</v>
      </c>
      <c r="AA336">
        <f t="shared" si="79"/>
        <v>417</v>
      </c>
      <c r="AB336">
        <f t="shared" si="79"/>
        <v>317</v>
      </c>
      <c r="AC336">
        <f t="shared" si="79"/>
        <v>6201</v>
      </c>
      <c r="AD336">
        <f t="shared" si="79"/>
        <v>7914</v>
      </c>
      <c r="AE336" t="str">
        <f>R336</f>
        <v>WORLD</v>
      </c>
      <c r="AF336">
        <f t="shared" si="79"/>
        <v>17</v>
      </c>
      <c r="AG336">
        <f t="shared" si="79"/>
        <v>2</v>
      </c>
      <c r="AH336">
        <f t="shared" si="79"/>
        <v>19</v>
      </c>
      <c r="AI336">
        <f t="shared" si="79"/>
        <v>88</v>
      </c>
      <c r="AJ336">
        <f t="shared" si="79"/>
        <v>114</v>
      </c>
      <c r="AK336">
        <f t="shared" si="79"/>
        <v>192</v>
      </c>
      <c r="AL336">
        <f t="shared" si="79"/>
        <v>394</v>
      </c>
      <c r="AM336">
        <f t="shared" si="79"/>
        <v>38</v>
      </c>
      <c r="AN336">
        <f t="shared" si="79"/>
        <v>31</v>
      </c>
      <c r="AO336">
        <f t="shared" si="79"/>
        <v>43</v>
      </c>
      <c r="AP336">
        <f t="shared" si="79"/>
        <v>120</v>
      </c>
      <c r="AQ336">
        <f t="shared" si="79"/>
        <v>645</v>
      </c>
    </row>
    <row r="337" ht="12.75">
      <c r="AR337" t="s">
        <v>11</v>
      </c>
    </row>
    <row r="338" spans="8:46" ht="12.75">
      <c r="H338" t="s">
        <v>12</v>
      </c>
      <c r="AR338" t="s">
        <v>13</v>
      </c>
      <c r="AS338" t="s">
        <v>14</v>
      </c>
      <c r="AT338" t="s">
        <v>15</v>
      </c>
    </row>
    <row r="339" spans="8:46" ht="12.75">
      <c r="H339" t="s">
        <v>16</v>
      </c>
      <c r="I339">
        <f>I239+I248-I243</f>
        <v>2867</v>
      </c>
      <c r="J339">
        <f aca="true" t="shared" si="80" ref="J339:AD339">J239+J248-J243</f>
        <v>3624</v>
      </c>
      <c r="K339">
        <f t="shared" si="80"/>
        <v>968</v>
      </c>
      <c r="L339">
        <f t="shared" si="80"/>
        <v>2093</v>
      </c>
      <c r="M339">
        <f t="shared" si="80"/>
        <v>2781</v>
      </c>
      <c r="N339">
        <f t="shared" si="80"/>
        <v>1057</v>
      </c>
      <c r="O339">
        <f t="shared" si="80"/>
        <v>1528</v>
      </c>
      <c r="P339">
        <f t="shared" si="80"/>
        <v>10729</v>
      </c>
      <c r="Q339">
        <f t="shared" si="80"/>
        <v>25647</v>
      </c>
      <c r="R339" t="str">
        <f>H339</f>
        <v>Worldmapper</v>
      </c>
      <c r="S339">
        <f t="shared" si="80"/>
        <v>815</v>
      </c>
      <c r="T339">
        <f t="shared" si="80"/>
        <v>71</v>
      </c>
      <c r="U339">
        <f t="shared" si="80"/>
        <v>886</v>
      </c>
      <c r="V339">
        <f t="shared" si="80"/>
        <v>2002</v>
      </c>
      <c r="W339">
        <f t="shared" si="80"/>
        <v>3936</v>
      </c>
      <c r="X339">
        <f t="shared" si="80"/>
        <v>8980</v>
      </c>
      <c r="Y339">
        <f t="shared" si="80"/>
        <v>14918</v>
      </c>
      <c r="Z339">
        <f t="shared" si="80"/>
        <v>1115</v>
      </c>
      <c r="AA339">
        <f t="shared" si="80"/>
        <v>10001</v>
      </c>
      <c r="AB339">
        <f t="shared" si="80"/>
        <v>6888</v>
      </c>
      <c r="AC339">
        <f t="shared" si="80"/>
        <v>124624</v>
      </c>
      <c r="AD339">
        <f t="shared" si="80"/>
        <v>158432</v>
      </c>
      <c r="AE339" t="str">
        <f>H339:H341</f>
        <v>Worldmapper</v>
      </c>
      <c r="AF339">
        <f>AF239</f>
        <v>86</v>
      </c>
      <c r="AG339">
        <f aca="true" t="shared" si="81" ref="AG339:AQ339">AG239</f>
        <v>24</v>
      </c>
      <c r="AH339">
        <f t="shared" si="81"/>
        <v>110</v>
      </c>
      <c r="AI339">
        <f t="shared" si="81"/>
        <v>1739</v>
      </c>
      <c r="AJ339">
        <f t="shared" si="81"/>
        <v>2770</v>
      </c>
      <c r="AK339">
        <f t="shared" si="81"/>
        <v>6220</v>
      </c>
      <c r="AL339">
        <f t="shared" si="81"/>
        <v>10729</v>
      </c>
      <c r="AM339">
        <f t="shared" si="81"/>
        <v>309</v>
      </c>
      <c r="AN339">
        <f t="shared" si="81"/>
        <v>1753</v>
      </c>
      <c r="AO339">
        <f t="shared" si="81"/>
        <v>865</v>
      </c>
      <c r="AP339">
        <f t="shared" si="81"/>
        <v>3308</v>
      </c>
      <c r="AQ339">
        <f t="shared" si="81"/>
        <v>17074</v>
      </c>
      <c r="AR339">
        <f>Y339+AL339</f>
        <v>25647</v>
      </c>
      <c r="AS339">
        <f>AT339-AR339</f>
        <v>149859</v>
      </c>
      <c r="AT339">
        <f>AD339+AQ339</f>
        <v>175506</v>
      </c>
    </row>
    <row r="340" spans="2:46" ht="12.75">
      <c r="B340" t="s">
        <v>17</v>
      </c>
      <c r="H340" t="s">
        <v>18</v>
      </c>
      <c r="I340">
        <v>1101</v>
      </c>
      <c r="J340">
        <v>1213</v>
      </c>
      <c r="K340">
        <v>304</v>
      </c>
      <c r="L340">
        <v>1770</v>
      </c>
      <c r="M340">
        <v>800</v>
      </c>
      <c r="N340">
        <v>975</v>
      </c>
      <c r="O340">
        <f>2101-975</f>
        <v>1126</v>
      </c>
      <c r="P340">
        <v>8321</v>
      </c>
      <c r="Q340">
        <v>15503</v>
      </c>
      <c r="R340" t="str">
        <f>H340:H342</f>
        <v>IUCN</v>
      </c>
      <c r="Y340">
        <f>5188+1992</f>
        <v>7180</v>
      </c>
      <c r="AD340">
        <f>24284+3978</f>
        <v>28262</v>
      </c>
      <c r="AE340" t="str">
        <f>H340:H342</f>
        <v>IUCN</v>
      </c>
      <c r="AL340">
        <v>8321</v>
      </c>
      <c r="AQ340">
        <f>11901</f>
        <v>11901</v>
      </c>
      <c r="AR340">
        <f>Y340+AL340</f>
        <v>15501</v>
      </c>
      <c r="AS340">
        <f>AT340-AR340</f>
        <v>24662</v>
      </c>
      <c r="AT340">
        <f>AD340+AQ340</f>
        <v>40163</v>
      </c>
    </row>
    <row r="341" spans="8:46" ht="12.75">
      <c r="H341" t="s">
        <v>19</v>
      </c>
      <c r="I341" s="77">
        <f aca="true" t="shared" si="82" ref="I341:Q341">(I339-I340)/I340</f>
        <v>1.6039963669391462</v>
      </c>
      <c r="J341" s="77">
        <f t="shared" si="82"/>
        <v>1.987633965375103</v>
      </c>
      <c r="K341" s="77">
        <f t="shared" si="82"/>
        <v>2.1842105263157894</v>
      </c>
      <c r="L341" s="77">
        <f t="shared" si="82"/>
        <v>0.1824858757062147</v>
      </c>
      <c r="M341" s="77">
        <f t="shared" si="82"/>
        <v>2.47625</v>
      </c>
      <c r="N341" s="77">
        <f t="shared" si="82"/>
        <v>0.0841025641025641</v>
      </c>
      <c r="O341" s="77">
        <f t="shared" si="82"/>
        <v>0.35701598579040855</v>
      </c>
      <c r="P341" s="77">
        <f t="shared" si="82"/>
        <v>0.28938829467612065</v>
      </c>
      <c r="Q341" s="77">
        <f t="shared" si="82"/>
        <v>0.6543249693607689</v>
      </c>
      <c r="R341" s="77" t="str">
        <f>H341:H343</f>
        <v>double count </v>
      </c>
      <c r="S341" s="77"/>
      <c r="T341" s="77"/>
      <c r="U341" s="77"/>
      <c r="V341" s="77"/>
      <c r="W341" s="77"/>
      <c r="X341" s="77"/>
      <c r="Y341" s="77">
        <f>(Y339-Y340)/Y340</f>
        <v>1.0777158774373259</v>
      </c>
      <c r="Z341" s="77"/>
      <c r="AA341" s="77"/>
      <c r="AB341" s="77"/>
      <c r="AC341" s="77"/>
      <c r="AD341" s="77">
        <f>(AD339-AD340)/AD340</f>
        <v>4.60583115136933</v>
      </c>
      <c r="AE341" s="77" t="str">
        <f>H341:H343</f>
        <v>double count </v>
      </c>
      <c r="AF341" s="77"/>
      <c r="AG341" s="77"/>
      <c r="AH341" s="77"/>
      <c r="AI341" s="77"/>
      <c r="AJ341" s="77"/>
      <c r="AK341" s="77"/>
      <c r="AL341" s="77">
        <f>(AL339-AL340)/AL340</f>
        <v>0.28938829467612065</v>
      </c>
      <c r="AM341" s="77"/>
      <c r="AN341" s="77"/>
      <c r="AO341" s="77"/>
      <c r="AP341" s="77"/>
      <c r="AQ341" s="77">
        <f>(AQ339-AQ340)/AQ340</f>
        <v>0.43466935551634317</v>
      </c>
      <c r="AR341" s="77">
        <f>(AR339-AR340)/AR340</f>
        <v>0.6545384168763305</v>
      </c>
      <c r="AS341" s="77">
        <f>(AS339-AS340)/AS340</f>
        <v>5.076514475711621</v>
      </c>
      <c r="AT341" s="77">
        <f>(AT339-AT340)/AT340</f>
        <v>3.369842890222344</v>
      </c>
    </row>
    <row r="342" ht="12.75">
      <c r="Q342" t="s">
        <v>20</v>
      </c>
    </row>
    <row r="343" spans="8:21" ht="12.75">
      <c r="H343" t="s">
        <v>21</v>
      </c>
      <c r="P343" t="s">
        <v>22</v>
      </c>
      <c r="Q343" t="s">
        <v>23</v>
      </c>
      <c r="R343" t="s">
        <v>24</v>
      </c>
      <c r="S343" t="s">
        <v>25</v>
      </c>
      <c r="T343" t="s">
        <v>26</v>
      </c>
      <c r="U343" t="s">
        <v>27</v>
      </c>
    </row>
    <row r="344" spans="8:21" ht="12.75">
      <c r="H344" t="s">
        <v>28</v>
      </c>
      <c r="I344">
        <v>4856</v>
      </c>
      <c r="J344">
        <v>9934</v>
      </c>
      <c r="K344">
        <v>664</v>
      </c>
      <c r="L344">
        <v>5918</v>
      </c>
      <c r="M344">
        <v>2914</v>
      </c>
      <c r="N344">
        <v>2163</v>
      </c>
      <c r="O344">
        <f>3978-N344</f>
        <v>1815</v>
      </c>
      <c r="P344">
        <v>11901</v>
      </c>
      <c r="Q344">
        <v>3</v>
      </c>
      <c r="R344">
        <f>S344+T344</f>
        <v>28262</v>
      </c>
      <c r="S344">
        <v>24284</v>
      </c>
      <c r="T344">
        <v>3978</v>
      </c>
      <c r="U344">
        <f>P344+Q344+S344+T344</f>
        <v>40166</v>
      </c>
    </row>
    <row r="345" spans="8:21" ht="12.75">
      <c r="H345" t="s">
        <v>29</v>
      </c>
      <c r="I345">
        <v>5416</v>
      </c>
      <c r="J345">
        <v>9934</v>
      </c>
      <c r="K345">
        <v>8240</v>
      </c>
      <c r="L345">
        <v>5918</v>
      </c>
      <c r="M345">
        <v>29300</v>
      </c>
      <c r="N345">
        <v>70000</v>
      </c>
      <c r="O345">
        <f>1190200-N345</f>
        <v>1120200</v>
      </c>
      <c r="P345">
        <v>287655</v>
      </c>
      <c r="Q345">
        <v>26000</v>
      </c>
      <c r="R345">
        <f>S345+T345</f>
        <v>1249008</v>
      </c>
      <c r="S345">
        <v>58808</v>
      </c>
      <c r="T345">
        <v>1190200</v>
      </c>
      <c r="U345">
        <f>P345+Q345+S345+T345</f>
        <v>1562663</v>
      </c>
    </row>
    <row r="346" spans="2:21" ht="12.75">
      <c r="B346" t="s">
        <v>30</v>
      </c>
      <c r="H346" t="s">
        <v>97</v>
      </c>
      <c r="I346" s="77">
        <f>I344/I345</f>
        <v>0.896602658788774</v>
      </c>
      <c r="J346" s="77">
        <f aca="true" t="shared" si="83" ref="J346:U346">J344/J345</f>
        <v>1</v>
      </c>
      <c r="K346" s="77">
        <f t="shared" si="83"/>
        <v>0.08058252427184466</v>
      </c>
      <c r="L346" s="77">
        <f t="shared" si="83"/>
        <v>1</v>
      </c>
      <c r="M346" s="77">
        <f t="shared" si="83"/>
        <v>0.09945392491467576</v>
      </c>
      <c r="N346" s="77">
        <f t="shared" si="83"/>
        <v>0.0309</v>
      </c>
      <c r="O346" s="78">
        <f t="shared" si="83"/>
        <v>0.0016202463845741831</v>
      </c>
      <c r="P346" s="77">
        <f t="shared" si="83"/>
        <v>0.04137247744694165</v>
      </c>
      <c r="Q346" s="79">
        <f t="shared" si="83"/>
        <v>0.00011538461538461538</v>
      </c>
      <c r="R346" s="77">
        <f t="shared" si="83"/>
        <v>0.022627557229417266</v>
      </c>
      <c r="S346" s="77">
        <f t="shared" si="83"/>
        <v>0.41293701537205824</v>
      </c>
      <c r="T346" s="78">
        <f t="shared" si="83"/>
        <v>0.003342295412535708</v>
      </c>
      <c r="U346" s="78">
        <f t="shared" si="83"/>
        <v>0.02570355860476635</v>
      </c>
    </row>
  </sheetData>
  <mergeCells count="1">
    <mergeCell ref="A1:D1"/>
  </mergeCells>
  <printOptions/>
  <pageMargins left="0.75" right="0.75" top="1" bottom="1" header="0.5" footer="0.5"/>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85</v>
      </c>
    </row>
    <row r="2" ht="12.75">
      <c r="A2" t="s">
        <v>86</v>
      </c>
    </row>
    <row r="4" spans="1:2" ht="12.75">
      <c r="A4" t="s">
        <v>87</v>
      </c>
      <c r="B4" t="s">
        <v>100</v>
      </c>
    </row>
    <row r="5" spans="1:2" ht="12.75">
      <c r="A5" t="s">
        <v>88</v>
      </c>
      <c r="B5" t="s">
        <v>101</v>
      </c>
    </row>
    <row r="6" spans="1:2" ht="12.75">
      <c r="A6" t="s">
        <v>89</v>
      </c>
      <c r="B6" t="s">
        <v>90</v>
      </c>
    </row>
    <row r="7" spans="1:2" ht="12.75">
      <c r="A7" t="s">
        <v>91</v>
      </c>
      <c r="B7" t="s">
        <v>92</v>
      </c>
    </row>
    <row r="8" spans="1:2" ht="12.75">
      <c r="A8" t="s">
        <v>93</v>
      </c>
      <c r="B8" s="76">
        <v>39094</v>
      </c>
    </row>
    <row r="9" spans="1:2" ht="12.75">
      <c r="A9" t="s">
        <v>94</v>
      </c>
      <c r="B9" t="s">
        <v>102</v>
      </c>
    </row>
    <row r="10" spans="1:2" ht="12.75">
      <c r="A10" t="s">
        <v>95</v>
      </c>
      <c r="B10" t="s">
        <v>96</v>
      </c>
    </row>
    <row r="11" spans="1:2" ht="12.75">
      <c r="A11" t="s">
        <v>97</v>
      </c>
      <c r="B11" t="s">
        <v>148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2007-02-21T14:55:54Z</dcterms:modified>
  <cp:category/>
  <cp:version/>
  <cp:contentType/>
  <cp:contentStatus/>
</cp:coreProperties>
</file>