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3995" windowHeight="7935" activeTab="1"/>
  </bookViews>
  <sheets>
    <sheet name="Sheet1" sheetId="1" r:id="rId1"/>
    <sheet name="Data" sheetId="2" r:id="rId2"/>
    <sheet name="Graph" sheetId="3" r:id="rId3"/>
  </sheets>
  <definedNames/>
  <calcPr fullCalcOnLoad="1" iterate="1" iterateCount="100" iterateDelta="0.001"/>
</workbook>
</file>

<file path=xl/comments2.xml><?xml version="1.0" encoding="utf-8"?>
<comments xmlns="http://schemas.openxmlformats.org/spreadsheetml/2006/main">
  <authors>
    <author>Danny Dorling</author>
    <author>Sophie Redyhoff</author>
  </authors>
  <commentList>
    <comment ref="G1" authorId="0">
      <text>
        <r>
          <rPr>
            <b/>
            <sz val="8"/>
            <rFont val="Tahoma"/>
            <family val="0"/>
          </rPr>
          <t>Danny Dorling:</t>
        </r>
        <r>
          <rPr>
            <sz val="8"/>
            <rFont val="Tahoma"/>
            <family val="0"/>
          </rPr>
          <t xml:space="preserve">
Source: DataSet 146 from UNDP Table 5</t>
        </r>
      </text>
    </comment>
    <comment ref="H1" authorId="1">
      <text>
        <r>
          <rPr>
            <b/>
            <sz val="9"/>
            <rFont val="Geneva"/>
            <family val="0"/>
          </rPr>
          <t xml:space="preserve">Danny Dorling:
</t>
        </r>
        <r>
          <rPr>
            <sz val="9"/>
            <rFont val="Geneva"/>
            <family val="0"/>
          </rPr>
          <t xml:space="preserve">Data Source: World Health Organisation December 2004: "The figures in these table are generally consistent with the Annex Tables published in the World Health Report 2004. Further updates have been carried out for malaria and HIV/AIDS.  Initial WHO estimates and technical explanations were sent to Member States for comment in 2003. Comments or data provided in response were discussed with them and incorporated where possible.  The estimates reported here should, however, still be interpreted as the best estimates of WHO rather than the official viewpoint of Member States. Methods and data sources are summarized in the Statistical Annex Explanatory Notes of the World Health Report 2004 and in more detail in Discussion Paper 54 (www.who.int/evidence/bod)"
</t>
        </r>
      </text>
    </comment>
  </commentList>
</comments>
</file>

<file path=xl/sharedStrings.xml><?xml version="1.0" encoding="utf-8"?>
<sst xmlns="http://schemas.openxmlformats.org/spreadsheetml/2006/main" count="2595" uniqueCount="794">
  <si>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</si>
  <si>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</si>
  <si>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</si>
  <si>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</si>
  <si>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</si>
  <si>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</si>
  <si>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</si>
  <si>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</si>
  <si>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</si>
  <si>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</si>
  <si>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</si>
  <si>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</si>
  <si>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</si>
  <si>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</si>
  <si>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</si>
  <si>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</si>
  <si>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</si>
  <si>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</si>
  <si>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</si>
  <si>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</si>
  <si>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</si>
  <si>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</si>
  <si>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</si>
  <si>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</si>
  <si>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</si>
  <si>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</si>
  <si>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</si>
  <si>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</si>
  <si>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</si>
  <si>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</si>
  <si>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</si>
  <si>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</si>
  <si>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</si>
  <si>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</si>
  <si>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</si>
  <si>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</si>
  <si>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</si>
  <si>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</si>
  <si>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</si>
  <si>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</si>
  <si>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</si>
  <si>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</si>
  <si>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</si>
  <si>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</si>
  <si>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</si>
  <si>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</si>
  <si>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</si>
  <si>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</si>
  <si>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</si>
  <si>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</si>
  <si>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</si>
  <si>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</si>
  <si>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</si>
  <si>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</si>
  <si>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</si>
  <si>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</si>
  <si>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</si>
  <si>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</si>
  <si>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</si>
  <si>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</si>
  <si>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</si>
  <si>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</si>
  <si>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</si>
  <si>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</si>
  <si>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</si>
  <si>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</si>
  <si>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</si>
  <si>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</si>
  <si>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</si>
  <si>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</si>
  <si>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</si>
  <si>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</si>
  <si>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</si>
  <si>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</si>
  <si>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</si>
  <si>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</si>
  <si>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</si>
  <si>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</si>
  <si>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</si>
  <si>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</si>
  <si>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</si>
  <si>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</si>
  <si>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</si>
  <si>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</si>
  <si>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</si>
  <si>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</si>
  <si>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</si>
  <si>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</si>
  <si>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</si>
  <si>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</si>
  <si>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</si>
  <si>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</si>
  <si>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</si>
  <si>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</si>
  <si>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</si>
  <si>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</si>
  <si>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</si>
  <si>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</si>
  <si>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</si>
  <si>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</si>
  <si>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</si>
  <si>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</si>
  <si>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</si>
  <si>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</si>
  <si>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</si>
  <si>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</si>
  <si>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</si>
  <si>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</si>
  <si>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</si>
  <si>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</si>
  <si>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</si>
  <si>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</si>
  <si>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</si>
  <si>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</si>
  <si>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</si>
  <si>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</si>
  <si>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</si>
  <si>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</si>
  <si>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</si>
  <si>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</si>
  <si>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</si>
  <si>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TFYR Macedonia</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</si>
  <si>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</si>
  <si>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</si>
  <si>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</si>
  <si>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</si>
  <si>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</si>
  <si>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</si>
  <si>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</si>
  <si>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</si>
  <si>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</si>
  <si>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</si>
  <si>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</si>
  <si>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</si>
  <si>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</si>
  <si>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</si>
  <si>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</si>
  <si>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</si>
  <si>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</si>
  <si>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</si>
  <si>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</si>
  <si>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</si>
  <si>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</si>
  <si>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</si>
  <si>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</si>
  <si>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</si>
  <si>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</si>
  <si>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</si>
  <si>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</si>
  <si>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</si>
  <si>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</si>
  <si>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</si>
  <si>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</si>
  <si>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</si>
  <si>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</si>
  <si>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</si>
  <si>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</si>
  <si>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</si>
  <si>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</si>
  <si>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</si>
  <si>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</si>
  <si>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</si>
  <si>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</si>
  <si>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</si>
  <si>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</si>
  <si>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</si>
  <si>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</si>
  <si>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</si>
  <si>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</si>
  <si>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</si>
  <si>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</si>
  <si>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</si>
  <si>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</si>
  <si>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</si>
  <si>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</si>
  <si>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</si>
  <si>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</si>
  <si>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</si>
  <si>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</si>
  <si>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</si>
  <si>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</si>
  <si>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</si>
  <si>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</si>
  <si>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</si>
  <si>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</si>
  <si>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</si>
  <si>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</si>
  <si>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</si>
  <si>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</si>
  <si>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</si>
  <si>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</si>
  <si>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</si>
  <si>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</si>
  <si>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</si>
  <si>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</si>
  <si>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</si>
  <si>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</si>
  <si>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</si>
  <si>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</si>
  <si>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</si>
  <si>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</si>
  <si>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</si>
  <si>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</si>
  <si>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</si>
  <si>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</si>
  <si>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</si>
  <si>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</si>
  <si>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</si>
  <si>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</si>
  <si>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</si>
  <si>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</si>
  <si>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</si>
  <si>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</si>
  <si>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</si>
  <si>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</si>
  <si>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</si>
  <si>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</si>
  <si>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</si>
  <si>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</si>
  <si>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</si>
  <si>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</si>
  <si>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</si>
  <si>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</si>
  <si>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</si>
  <si>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</si>
  <si>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</si>
  <si>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</si>
  <si>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</si>
  <si>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</si>
  <si>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</si>
  <si>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</si>
  <si>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</si>
  <si>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</si>
  <si>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</si>
  <si>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</si>
  <si>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</si>
  <si>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</si>
  <si>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</si>
  <si>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</si>
  <si>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</si>
  <si>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</si>
  <si>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</si>
  <si>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</si>
  <si>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</si>
  <si>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</si>
  <si>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</si>
  <si>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</si>
  <si>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</si>
  <si>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</si>
  <si>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</si>
  <si>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</si>
  <si>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</si>
  <si>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</si>
  <si>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</si>
  <si>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</si>
  <si>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</si>
  <si>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</si>
  <si>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</si>
  <si>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</si>
  <si>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</si>
  <si>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</si>
  <si>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</si>
  <si>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</si>
  <si>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</si>
  <si>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</si>
  <si>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</si>
  <si>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</si>
  <si>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</si>
  <si>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</si>
  <si>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</si>
  <si>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</si>
  <si>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</si>
  <si>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</si>
  <si>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</si>
  <si>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</si>
  <si>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</si>
  <si>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</si>
  <si>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</si>
  <si>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</si>
  <si>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</si>
  <si>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</si>
  <si>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</si>
  <si>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</si>
  <si>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</si>
  <si>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</si>
  <si>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</si>
  <si>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</si>
  <si>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</si>
  <si>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</si>
  <si>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</si>
  <si>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</si>
  <si>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</si>
  <si>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</si>
  <si>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</si>
  <si>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</si>
  <si>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</si>
  <si>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</si>
  <si>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</si>
  <si>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</si>
  <si>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</si>
  <si>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</si>
  <si>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</si>
  <si>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</si>
  <si>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</si>
  <si>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</si>
  <si>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</si>
  <si>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</si>
  <si>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</si>
  <si>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</si>
  <si>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</si>
  <si>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</si>
  <si>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</si>
  <si>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</si>
  <si>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</si>
  <si>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</si>
  <si>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</si>
  <si>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</si>
  <si>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</si>
  <si>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</si>
  <si>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</si>
  <si>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</si>
  <si>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</si>
  <si>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</si>
  <si>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</si>
  <si>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</si>
  <si>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</si>
  <si>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</si>
  <si>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</si>
  <si>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</si>
  <si>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</si>
  <si>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</si>
  <si>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</si>
  <si>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</si>
  <si>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</si>
  <si>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</si>
  <si>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</si>
  <si>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</si>
  <si>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</si>
  <si>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</si>
  <si>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</si>
  <si>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</si>
  <si>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</si>
  <si>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</si>
  <si>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</si>
  <si>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</si>
  <si>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</si>
  <si>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</si>
  <si>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</si>
  <si>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</si>
  <si>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</si>
  <si>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</si>
  <si>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</si>
  <si>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</si>
  <si>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</si>
  <si>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</si>
  <si>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</si>
  <si>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</si>
  <si>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</si>
  <si>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</si>
  <si>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</si>
  <si>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</si>
  <si>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</si>
  <si>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</si>
  <si>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</si>
  <si>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</si>
  <si>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</si>
  <si>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</si>
  <si>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</si>
  <si>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</si>
  <si>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</si>
  <si>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</si>
  <si>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</si>
  <si>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</si>
  <si>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</si>
  <si>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</si>
  <si>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</si>
  <si>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</si>
  <si>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</si>
  <si>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</si>
  <si>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</si>
  <si>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</si>
  <si>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</si>
  <si>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</si>
  <si>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</si>
  <si>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</si>
  <si>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</si>
  <si>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</si>
  <si>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</si>
  <si>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</si>
  <si>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</si>
  <si>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</si>
  <si>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</si>
  <si>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</si>
  <si>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</si>
  <si>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</si>
  <si>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</si>
  <si>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Greater India</t>
  </si>
  <si>
    <t>Far East</t>
  </si>
  <si>
    <t>Near East</t>
  </si>
  <si>
    <t>Greater China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</si>
  <si>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</si>
  <si>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</si>
  <si>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</si>
  <si>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</si>
  <si>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</si>
  <si>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</si>
  <si>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</si>
  <si>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</si>
  <si>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</si>
  <si>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</si>
  <si>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</si>
  <si>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</si>
  <si>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</si>
  <si>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</si>
  <si>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</si>
  <si>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</si>
  <si>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</si>
  <si>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</si>
  <si>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PR of Korea</t>
  </si>
  <si>
    <t>Democratic Rep Congo</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</si>
  <si>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</si>
  <si>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</si>
  <si>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</si>
  <si>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</si>
  <si>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</si>
  <si>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</si>
  <si>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</si>
  <si>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</si>
  <si>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</si>
  <si>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</si>
  <si>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</si>
  <si>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</si>
  <si>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</si>
  <si>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</si>
  <si>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</si>
  <si>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</si>
  <si>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</si>
  <si>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GC</t>
  </si>
  <si>
    <t>NE</t>
  </si>
  <si>
    <t>FE</t>
  </si>
  <si>
    <t>GI</t>
  </si>
  <si>
    <t>NA</t>
  </si>
  <si>
    <t>SA</t>
  </si>
  <si>
    <t>CA</t>
  </si>
  <si>
    <t>W</t>
  </si>
  <si>
    <t>i</t>
  </si>
  <si>
    <t>ii</t>
  </si>
  <si>
    <t>iii</t>
  </si>
  <si>
    <t>iv</t>
  </si>
  <si>
    <t>v</t>
  </si>
  <si>
    <t>vii</t>
  </si>
  <si>
    <t>viii</t>
  </si>
  <si>
    <t>ix</t>
  </si>
  <si>
    <t>xi</t>
  </si>
  <si>
    <t>xii</t>
  </si>
  <si>
    <t>vi</t>
  </si>
  <si>
    <t>Y total</t>
  </si>
  <si>
    <t>Rank</t>
  </si>
  <si>
    <t>Value</t>
  </si>
  <si>
    <t>population (millions) 2002</t>
  </si>
  <si>
    <t>United States of America</t>
  </si>
  <si>
    <t>Saint Kitts and Nevis</t>
  </si>
  <si>
    <t>Trinidad and Tobago</t>
  </si>
  <si>
    <t>Antigua and Barbuda</t>
  </si>
  <si>
    <t>The former Yugoslav Republic of Macedonia</t>
  </si>
  <si>
    <t>Bosnia and Herzegovina</t>
  </si>
  <si>
    <t>Venezuela (Bolivarian Republic of)</t>
  </si>
  <si>
    <t>Saint Vincent and the Grenadines</t>
  </si>
  <si>
    <t>Republic of Moldova</t>
  </si>
  <si>
    <t>Lao People's Democratic Republic</t>
  </si>
  <si>
    <t>United Republic of Tanzania</t>
  </si>
  <si>
    <t>Democratic Republic of the Congo</t>
  </si>
  <si>
    <t>Democratic People's Republic of Korea</t>
  </si>
  <si>
    <t>Micronesia (Federated States of)</t>
  </si>
  <si>
    <t>Serbia and Montenegro</t>
  </si>
  <si>
    <t>Self-inflicted injuries</t>
  </si>
  <si>
    <t>Violence</t>
  </si>
  <si>
    <t>War</t>
  </si>
  <si>
    <t>WHO area name</t>
  </si>
  <si>
    <t>(deaths per million people in 2002)</t>
  </si>
  <si>
    <t>Table 3 transposed. Estimated deaths per 100,000 population by cause, and Member State,  2002 (a)</t>
  </si>
  <si>
    <t>W000</t>
  </si>
  <si>
    <t>W001</t>
  </si>
  <si>
    <t>W002</t>
  </si>
  <si>
    <t>W003</t>
  </si>
  <si>
    <t>W004</t>
  </si>
  <si>
    <t>W005</t>
  </si>
  <si>
    <t>W006</t>
  </si>
  <si>
    <t>W007</t>
  </si>
  <si>
    <t>W009</t>
  </si>
  <si>
    <t>W010</t>
  </si>
  <si>
    <t>W011</t>
  </si>
  <si>
    <t>W012</t>
  </si>
  <si>
    <t>W013</t>
  </si>
  <si>
    <t>W014</t>
  </si>
  <si>
    <t>W015</t>
  </si>
  <si>
    <t>W016</t>
  </si>
  <si>
    <t>W017</t>
  </si>
  <si>
    <t>W018</t>
  </si>
  <si>
    <t>W019</t>
  </si>
  <si>
    <t>W020</t>
  </si>
  <si>
    <t>W021</t>
  </si>
  <si>
    <t>W022</t>
  </si>
  <si>
    <t>W023</t>
  </si>
  <si>
    <t>W024</t>
  </si>
  <si>
    <t>W025</t>
  </si>
  <si>
    <t>W026</t>
  </si>
  <si>
    <t>W027</t>
  </si>
  <si>
    <t>W028</t>
  </si>
  <si>
    <t>W029</t>
  </si>
  <si>
    <t>W030</t>
  </si>
  <si>
    <t>W031</t>
  </si>
  <si>
    <t>W032</t>
  </si>
  <si>
    <t>W033</t>
  </si>
  <si>
    <t>W034</t>
  </si>
  <si>
    <t>W035</t>
  </si>
  <si>
    <t>W038</t>
  </si>
  <si>
    <t>W039</t>
  </si>
  <si>
    <t>W040</t>
  </si>
  <si>
    <t>W041</t>
  </si>
  <si>
    <t>W042</t>
  </si>
  <si>
    <t>W049</t>
  </si>
  <si>
    <t>W050</t>
  </si>
  <si>
    <t>W051</t>
  </si>
  <si>
    <t>W053</t>
  </si>
  <si>
    <t>W054</t>
  </si>
  <si>
    <t>W055</t>
  </si>
  <si>
    <t>W056</t>
  </si>
  <si>
    <t>W057</t>
  </si>
  <si>
    <t>W059</t>
  </si>
  <si>
    <t>W060</t>
  </si>
  <si>
    <t>W061</t>
  </si>
  <si>
    <t>W062</t>
  </si>
  <si>
    <t>W063</t>
  </si>
  <si>
    <t>W064</t>
  </si>
  <si>
    <t>W065</t>
  </si>
  <si>
    <t>W066</t>
  </si>
  <si>
    <t>W067</t>
  </si>
  <si>
    <t>W068</t>
  </si>
  <si>
    <t>W069</t>
  </si>
  <si>
    <t>W070</t>
  </si>
  <si>
    <t>W071</t>
  </si>
  <si>
    <t>W072</t>
  </si>
  <si>
    <t>W073</t>
  </si>
  <si>
    <t>W074</t>
  </si>
  <si>
    <t>W075</t>
  </si>
  <si>
    <t>W076</t>
  </si>
  <si>
    <t>W078</t>
  </si>
  <si>
    <t>W079</t>
  </si>
  <si>
    <t>W080</t>
  </si>
  <si>
    <t>W081</t>
  </si>
  <si>
    <t>W082</t>
  </si>
  <si>
    <t>W083</t>
  </si>
  <si>
    <t>W084</t>
  </si>
  <si>
    <t>W085</t>
  </si>
  <si>
    <t>W086</t>
  </si>
  <si>
    <t>W087</t>
  </si>
  <si>
    <t>W088</t>
  </si>
  <si>
    <t>W089</t>
  </si>
  <si>
    <t>W090</t>
  </si>
  <si>
    <t>W091</t>
  </si>
  <si>
    <t>W092</t>
  </si>
  <si>
    <t>W093</t>
  </si>
  <si>
    <t>W094</t>
  </si>
  <si>
    <t>W095</t>
  </si>
  <si>
    <t>W098</t>
  </si>
  <si>
    <t>W099</t>
  </si>
  <si>
    <t>W100</t>
  </si>
  <si>
    <t>W101</t>
  </si>
  <si>
    <t>W102</t>
  </si>
  <si>
    <t>W104</t>
  </si>
  <si>
    <t>W105</t>
  </si>
  <si>
    <t>W106</t>
  </si>
  <si>
    <t>W107</t>
  </si>
  <si>
    <t>W108</t>
  </si>
  <si>
    <t>W109</t>
  </si>
  <si>
    <t>W111</t>
  </si>
  <si>
    <t>W112</t>
  </si>
  <si>
    <t>W113</t>
  </si>
  <si>
    <t>W115</t>
  </si>
  <si>
    <t>W116</t>
  </si>
  <si>
    <t>W117</t>
  </si>
  <si>
    <t>W118</t>
  </si>
  <si>
    <t>W120</t>
  </si>
  <si>
    <t>W121</t>
  </si>
  <si>
    <t>W122</t>
  </si>
  <si>
    <t>W124</t>
  </si>
  <si>
    <t>W125</t>
  </si>
  <si>
    <t>W126</t>
  </si>
  <si>
    <t>W127</t>
  </si>
  <si>
    <t>W131</t>
  </si>
  <si>
    <t>W143</t>
  </si>
  <si>
    <t>W144</t>
  </si>
  <si>
    <t>W145</t>
  </si>
  <si>
    <t>W146</t>
  </si>
  <si>
    <t>W148</t>
  </si>
  <si>
    <t>W149</t>
  </si>
  <si>
    <t>W150</t>
  </si>
  <si>
    <t>W151</t>
  </si>
  <si>
    <t>W152</t>
  </si>
  <si>
    <t>W153</t>
  </si>
  <si>
    <t>W154</t>
  </si>
  <si>
    <t>W155</t>
  </si>
  <si>
    <t>W156</t>
  </si>
  <si>
    <t>W157</t>
  </si>
  <si>
    <t>W158</t>
  </si>
  <si>
    <t>W159</t>
  </si>
  <si>
    <t>'December 2004</t>
  </si>
  <si>
    <t>I.</t>
  </si>
  <si>
    <t>II.</t>
  </si>
  <si>
    <t>III.</t>
  </si>
  <si>
    <t>GBD cause (b)</t>
  </si>
  <si>
    <t>Population ('000) (e)</t>
  </si>
  <si>
    <t>All Causes</t>
  </si>
  <si>
    <t>Communicable, maternal, perinatal and nutritional conditions</t>
  </si>
  <si>
    <t>A.</t>
  </si>
  <si>
    <t>B.</t>
  </si>
  <si>
    <t>C.</t>
  </si>
  <si>
    <t>D.</t>
  </si>
  <si>
    <t>E.</t>
  </si>
  <si>
    <t>Noncommunicable diseases</t>
  </si>
  <si>
    <t>F.</t>
  </si>
  <si>
    <t>G.</t>
  </si>
  <si>
    <t>H.</t>
  </si>
  <si>
    <t>J.</t>
  </si>
  <si>
    <t>K.</t>
  </si>
  <si>
    <t>L.</t>
  </si>
  <si>
    <t>M.</t>
  </si>
  <si>
    <t>N.</t>
  </si>
  <si>
    <t>Injuries</t>
  </si>
  <si>
    <t>All cause mortality (c)</t>
  </si>
  <si>
    <t>Cause-specific mortality (d)</t>
  </si>
  <si>
    <t>Lower uncertainty bound (f)</t>
  </si>
  <si>
    <t>Upper uncertainty bound (f)</t>
  </si>
  <si>
    <t>Infectious and parasitic diseases</t>
  </si>
  <si>
    <t>1.</t>
  </si>
  <si>
    <t>2.</t>
  </si>
  <si>
    <t>3.</t>
  </si>
  <si>
    <t>4.</t>
  </si>
  <si>
    <t>5.</t>
  </si>
  <si>
    <t>6.</t>
  </si>
  <si>
    <t>7.</t>
  </si>
  <si>
    <t>8.</t>
  </si>
  <si>
    <t>9.</t>
  </si>
  <si>
    <t>10.</t>
  </si>
  <si>
    <t>11.</t>
  </si>
  <si>
    <t>12.</t>
  </si>
  <si>
    <t>13.</t>
  </si>
  <si>
    <t>14.</t>
  </si>
  <si>
    <t>Respiratory infections</t>
  </si>
  <si>
    <t>Maternal conditions</t>
  </si>
  <si>
    <t>Perinatal conditions (h)</t>
  </si>
  <si>
    <t>Nutritional deficiencies</t>
  </si>
  <si>
    <t>Malignant neoplasms</t>
  </si>
  <si>
    <t>15.</t>
  </si>
  <si>
    <t>16.</t>
  </si>
  <si>
    <t>Other neoplasms</t>
  </si>
  <si>
    <t>Diabetes mellitus</t>
  </si>
  <si>
    <t>Endocrine disorders</t>
  </si>
  <si>
    <t>Neuropsychiatric conditions</t>
  </si>
  <si>
    <t>Sense organ diseases</t>
  </si>
  <si>
    <t>Cardiovascular diseases</t>
  </si>
  <si>
    <t>Respiratory diseases</t>
  </si>
  <si>
    <t>Digestive diseases</t>
  </si>
  <si>
    <t>Genitourinary diseases</t>
  </si>
  <si>
    <t>Skin diseases</t>
  </si>
  <si>
    <t>Musculoskeletal diseases</t>
  </si>
  <si>
    <t>Congenital anomalies</t>
  </si>
  <si>
    <t>Oral conditions</t>
  </si>
  <si>
    <t>Unintentional injuries</t>
  </si>
  <si>
    <t>Intentional injuries</t>
  </si>
  <si>
    <t>Tuberculosis</t>
  </si>
  <si>
    <t>STDs excluding HIV</t>
  </si>
  <si>
    <t>a.</t>
  </si>
  <si>
    <t>b.</t>
  </si>
  <si>
    <t>c.</t>
  </si>
  <si>
    <t>HIV/AIDS</t>
  </si>
  <si>
    <t>Diarrhoeal diseases</t>
  </si>
  <si>
    <t>Childhood-cluster diseases</t>
  </si>
  <si>
    <t>d.</t>
  </si>
  <si>
    <t>e.</t>
  </si>
  <si>
    <t>Meningitis</t>
  </si>
  <si>
    <t>Hepatitis B (g)</t>
  </si>
  <si>
    <t>Hepatitis C (g)</t>
  </si>
  <si>
    <t>Malaria</t>
  </si>
  <si>
    <t>Tropical-cluster diseases</t>
  </si>
  <si>
    <t>f.</t>
  </si>
  <si>
    <t>Leprosy</t>
  </si>
  <si>
    <t>Dengue</t>
  </si>
  <si>
    <t>Japanese encephalitis</t>
  </si>
  <si>
    <t>Trachoma</t>
  </si>
  <si>
    <t>Intestinal nematode infections</t>
  </si>
  <si>
    <t>Lower respiratory infections</t>
  </si>
  <si>
    <t>Upper respiratory infections</t>
  </si>
  <si>
    <t>Otitis media</t>
  </si>
  <si>
    <t>Low birth weight</t>
  </si>
  <si>
    <t>Birth asphyxia and birth trauma</t>
  </si>
  <si>
    <t>Protein-energy malnutrition</t>
  </si>
  <si>
    <t>Iodine deficiency</t>
  </si>
  <si>
    <t>Vitamin A deficiency</t>
  </si>
  <si>
    <t>Iron-deficiency anaemia</t>
  </si>
  <si>
    <t>Mouth and oropharynx cancers</t>
  </si>
  <si>
    <t>Oesophagus cancer</t>
  </si>
  <si>
    <t>Stomach cancer</t>
  </si>
  <si>
    <t>Colon and rectum cancers</t>
  </si>
  <si>
    <t>Liver cancer</t>
  </si>
  <si>
    <t>Pancreas cancer</t>
  </si>
  <si>
    <t>Trachea, bronchus, lung cancers</t>
  </si>
  <si>
    <t>Melanoma and other skin cancers</t>
  </si>
  <si>
    <t>Breast cancer</t>
  </si>
  <si>
    <t>Cervix uteri cancer</t>
  </si>
  <si>
    <t>Corpus uteri cancer</t>
  </si>
  <si>
    <t>Ovary cancer</t>
  </si>
  <si>
    <t>Prostate cancer</t>
  </si>
  <si>
    <t>Bladder cancer</t>
  </si>
  <si>
    <t>Lymphomas, multiple myeloma</t>
  </si>
  <si>
    <t>Leukaemia</t>
  </si>
  <si>
    <t>Unipolar depressive disorders</t>
  </si>
  <si>
    <t>Bipolar disorder</t>
  </si>
  <si>
    <t>Schizophrenia</t>
  </si>
  <si>
    <t>Epilepsy</t>
  </si>
  <si>
    <t>Alcohol use disorders</t>
  </si>
  <si>
    <t>Alzheimer and other dementias*</t>
  </si>
  <si>
    <t>Parkinson disease</t>
  </si>
  <si>
    <t>Multiple sclerosis</t>
  </si>
  <si>
    <t>Drug use disorders</t>
  </si>
  <si>
    <t>Post-traumatic stress disorder</t>
  </si>
  <si>
    <t>Obsessive-compulsive disorder</t>
  </si>
  <si>
    <t>Panic disorder</t>
  </si>
  <si>
    <t>Insomnia (primary)</t>
  </si>
  <si>
    <t>Migraine</t>
  </si>
  <si>
    <t>Glaucoma</t>
  </si>
  <si>
    <t>Cataracts</t>
  </si>
  <si>
    <t>Vision disorders, age-related</t>
  </si>
  <si>
    <t xml:space="preserve">Hearing loss, adult onset </t>
  </si>
  <si>
    <t>Rheumatic heart disease</t>
  </si>
  <si>
    <t>Hypertensive heart disease</t>
  </si>
  <si>
    <t>Ischaemic heart disease</t>
  </si>
  <si>
    <t>Cerebrovascular disease</t>
  </si>
  <si>
    <t>Inflammatory heart diseases</t>
  </si>
  <si>
    <t>Chronic obstructive pulmonary disease</t>
  </si>
  <si>
    <t>Asthma</t>
  </si>
  <si>
    <t>Peptic ulcer disease</t>
  </si>
  <si>
    <t>Cirrhosis of the liver</t>
  </si>
  <si>
    <t>Appendicitis</t>
  </si>
  <si>
    <t>Nephritis and nephrosis</t>
  </si>
  <si>
    <t>Benign prostatic hypertrophy</t>
  </si>
  <si>
    <t>Rheumatoid arthritis</t>
  </si>
  <si>
    <t>Osteoarthritis</t>
  </si>
  <si>
    <t>Dental caries</t>
  </si>
  <si>
    <t>Periodontal disease</t>
  </si>
  <si>
    <t>Edentulism</t>
  </si>
  <si>
    <t>Road traffic accidents</t>
  </si>
  <si>
    <t>Poisonings</t>
  </si>
  <si>
    <t>Falls</t>
  </si>
  <si>
    <t>Fires</t>
  </si>
  <si>
    <t>Drownings</t>
  </si>
  <si>
    <t>Other unintentional injuries</t>
  </si>
  <si>
    <t>Syphilis</t>
  </si>
  <si>
    <t>Chlamydia</t>
  </si>
  <si>
    <t>Gonorrhoea</t>
  </si>
  <si>
    <t>Pertussis</t>
  </si>
  <si>
    <t>Poliomyelitis</t>
  </si>
  <si>
    <t>Diphtheria</t>
  </si>
  <si>
    <t>Measles</t>
  </si>
  <si>
    <t>Tetanus</t>
  </si>
  <si>
    <t>Trypanosomiasis</t>
  </si>
  <si>
    <t>Chagas disease</t>
  </si>
  <si>
    <t>Schistosomiasis</t>
  </si>
  <si>
    <t>Leishmaniasis</t>
  </si>
  <si>
    <t>lymphatic filariasis</t>
  </si>
  <si>
    <t>Onchocerciasis</t>
  </si>
  <si>
    <t>Ascariasis</t>
  </si>
  <si>
    <t>Trichuriasis</t>
  </si>
  <si>
    <t>Hookworm disease</t>
  </si>
  <si>
    <t>Level 1a</t>
  </si>
  <si>
    <t>Level 2b</t>
  </si>
  <si>
    <t>Level 1b</t>
  </si>
  <si>
    <t>Level 2a</t>
  </si>
  <si>
    <t>Level 4b</t>
  </si>
  <si>
    <t>Level 4</t>
  </si>
  <si>
    <t>Level 3b</t>
  </si>
  <si>
    <t>Level 3</t>
  </si>
  <si>
    <t>Level 3a</t>
  </si>
  <si>
    <t>Level 4a</t>
  </si>
  <si>
    <t>Level of evidence All cause mortality (c)</t>
  </si>
  <si>
    <t>Level of evidenceCause-specific mortality (d)</t>
  </si>
  <si>
    <t>most people killed by cause 2002</t>
  </si>
  <si>
    <t>least people killed by cause 2002</t>
  </si>
  <si>
    <t>Note estimate for China and rest of eastern Asia based on PDR Korea, and Japan estimate unlikely</t>
  </si>
  <si>
    <t>estimate of people killed in 2002 deaths associated with Chlamydia</t>
  </si>
  <si>
    <t>…</t>
  </si>
  <si>
    <t>per million estimated killed in 2002 deaths associated with Chlamydia</t>
  </si>
  <si>
    <t>Chlamydia estimated deaths in 2002 ('000s)</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</si>
</sst>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0000"/>
    <numFmt numFmtId="176" formatCode="0.0000"/>
    <numFmt numFmtId="177" formatCode="0.0%"/>
    <numFmt numFmtId="178" formatCode="&quot;£&quot;#,##0.00"/>
    <numFmt numFmtId="179" formatCode="0.000000000"/>
    <numFmt numFmtId="180" formatCode="0.0000000000"/>
    <numFmt numFmtId="181" formatCode="0.00000000"/>
    <numFmt numFmtId="182" formatCode="0.0000000"/>
    <numFmt numFmtId="183" formatCode="0.000000"/>
    <numFmt numFmtId="184" formatCode="0.00000000000"/>
    <numFmt numFmtId="185" formatCode="0.000000000000"/>
    <numFmt numFmtId="186" formatCode="0.0000000000000"/>
    <numFmt numFmtId="187" formatCode="0.00000000000000"/>
    <numFmt numFmtId="188" formatCode="_-* #,##0.000_-;\-* #,##0.000_-;_-* &quot;-&quot;??_-;_-@_-"/>
    <numFmt numFmtId="189" formatCode="_-* #,##0.0_-;\-* #,##0.0_-;_-* &quot;-&quot;??_-;_-@_-"/>
    <numFmt numFmtId="190" formatCode="_-* #,##0_-;\-* #,##0_-;_-* &quot;-&quot;??_-;_-@_-"/>
    <numFmt numFmtId="191" formatCode="_(* #,##0_);_(* \(#,##0\);_(* &quot;-&quot;??_);_(@_)"/>
    <numFmt numFmtId="192" formatCode="#,##0.0"/>
    <numFmt numFmtId="193" formatCode="_(* #,##0.0_);_(* \(#,##0.0\);_(* &quot;-&quot;??_);_(@_)"/>
    <numFmt numFmtId="194" formatCode="#\ ###\ ##0"/>
  </numFmts>
  <fonts count="69">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b/>
      <sz val="9"/>
      <name val="Geneva"/>
      <family val="0"/>
    </font>
    <font>
      <sz val="9"/>
      <name val="Geneva"/>
      <family val="0"/>
    </font>
    <font>
      <b/>
      <sz val="9"/>
      <name val="Times New Roman"/>
      <family val="1"/>
    </font>
    <font>
      <sz val="9"/>
      <name val="Times New Roman"/>
      <family val="1"/>
    </font>
    <font>
      <b/>
      <sz val="8"/>
      <color indexed="8"/>
      <name val="Arial"/>
      <family val="2"/>
    </font>
    <font>
      <sz val="9"/>
      <color indexed="8"/>
      <name val="Arial"/>
      <family val="2"/>
    </font>
    <font>
      <b/>
      <sz val="9"/>
      <name val="Arial"/>
      <family val="2"/>
    </font>
    <font>
      <b/>
      <i/>
      <sz val="9"/>
      <name val="Arial"/>
      <family val="2"/>
    </font>
    <font>
      <sz val="10"/>
      <color indexed="8"/>
      <name val="Arial"/>
      <family val="2"/>
    </font>
    <font>
      <i/>
      <sz val="10"/>
      <name val="Arial"/>
      <family val="2"/>
    </font>
    <font>
      <sz val="9"/>
      <name val="Arial"/>
      <family val="2"/>
    </font>
    <font>
      <b/>
      <sz val="10"/>
      <name val="Times New Roman"/>
      <family val="1"/>
    </font>
    <font>
      <b/>
      <i/>
      <sz val="11"/>
      <color indexed="8"/>
      <name val="Times New Roman"/>
      <family val="1"/>
    </font>
    <font>
      <b/>
      <sz val="10"/>
      <color indexed="8"/>
      <name val="Times New Roman"/>
      <family val="1"/>
    </font>
    <font>
      <sz val="10"/>
      <name val="Times New Roman"/>
      <family val="1"/>
    </font>
    <font>
      <sz val="10"/>
      <color indexed="10"/>
      <name val="Times New Roman"/>
      <family val="1"/>
    </font>
    <font>
      <b/>
      <i/>
      <sz val="11"/>
      <name val="Times New Roman"/>
      <family val="1"/>
    </font>
    <font>
      <i/>
      <sz val="9"/>
      <name val="Arial"/>
      <family val="2"/>
    </font>
    <font>
      <b/>
      <sz val="10"/>
      <color indexed="10"/>
      <name val="Times New Roman"/>
      <family val="1"/>
    </font>
    <font>
      <i/>
      <sz val="10"/>
      <name val="Times New Roman"/>
      <family val="1"/>
    </font>
    <font>
      <sz val="10"/>
      <color indexed="8"/>
      <name val="Times New Roman"/>
      <family val="1"/>
    </font>
    <font>
      <b/>
      <i/>
      <sz val="10"/>
      <name val="Times New Roman"/>
      <family val="1"/>
    </font>
    <font>
      <b/>
      <sz val="8"/>
      <name val="Arial"/>
      <family val="2"/>
    </font>
    <font>
      <b/>
      <i/>
      <sz val="9"/>
      <name val="Times New Roman"/>
      <family val="1"/>
    </font>
    <font>
      <i/>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Miriam"/>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3"/>
        <bgColor indexed="64"/>
      </patternFill>
    </fill>
    <fill>
      <patternFill patternType="solid">
        <fgColor indexed="18"/>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8"/>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3"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69">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74" fontId="0" fillId="0" borderId="0" xfId="0" applyNumberFormat="1" applyAlignment="1">
      <alignment/>
    </xf>
    <xf numFmtId="0" fontId="0" fillId="0" borderId="0" xfId="0" applyAlignment="1">
      <alignment horizontal="center"/>
    </xf>
    <xf numFmtId="0" fontId="0" fillId="33" borderId="0" xfId="0" applyFill="1" applyAlignment="1">
      <alignment horizontal="center"/>
    </xf>
    <xf numFmtId="0" fontId="0" fillId="34" borderId="0" xfId="0" applyFill="1" applyAlignment="1">
      <alignment horizontal="center"/>
    </xf>
    <xf numFmtId="0" fontId="0" fillId="35" borderId="0" xfId="0" applyFill="1" applyAlignment="1">
      <alignment horizontal="center"/>
    </xf>
    <xf numFmtId="0" fontId="0" fillId="36" borderId="0" xfId="0" applyFill="1" applyAlignment="1">
      <alignment horizontal="center"/>
    </xf>
    <xf numFmtId="0" fontId="0" fillId="37" borderId="0" xfId="0" applyFill="1" applyAlignment="1">
      <alignment horizontal="center"/>
    </xf>
    <xf numFmtId="0" fontId="0" fillId="38" borderId="0" xfId="0" applyFill="1" applyAlignment="1">
      <alignment horizontal="center"/>
    </xf>
    <xf numFmtId="0" fontId="0" fillId="39" borderId="0" xfId="0" applyFill="1" applyAlignment="1">
      <alignment horizontal="center"/>
    </xf>
    <xf numFmtId="0" fontId="0" fillId="40" borderId="0" xfId="0" applyFill="1" applyAlignment="1">
      <alignment horizontal="center"/>
    </xf>
    <xf numFmtId="0" fontId="0" fillId="41" borderId="0" xfId="0" applyFill="1" applyAlignment="1">
      <alignment horizontal="center"/>
    </xf>
    <xf numFmtId="0" fontId="0" fillId="42" borderId="0" xfId="0" applyFill="1" applyAlignment="1">
      <alignment horizontal="center"/>
    </xf>
    <xf numFmtId="0" fontId="0" fillId="43" borderId="0" xfId="0" applyFill="1" applyAlignment="1">
      <alignment horizontal="center"/>
    </xf>
    <xf numFmtId="0" fontId="0" fillId="44" borderId="0" xfId="0" applyFill="1" applyAlignment="1">
      <alignment horizontal="center"/>
    </xf>
    <xf numFmtId="174" fontId="0" fillId="0" borderId="0" xfId="0" applyNumberFormat="1" applyAlignment="1">
      <alignment wrapText="1"/>
    </xf>
    <xf numFmtId="174" fontId="0" fillId="0" borderId="0" xfId="0" applyNumberFormat="1" applyFill="1" applyAlignment="1">
      <alignment/>
    </xf>
    <xf numFmtId="1" fontId="0" fillId="44" borderId="0" xfId="0" applyNumberFormat="1" applyFill="1" applyAlignment="1">
      <alignment horizontal="right"/>
    </xf>
    <xf numFmtId="1" fontId="0" fillId="41" borderId="0" xfId="0" applyNumberFormat="1" applyFill="1" applyAlignment="1">
      <alignment horizontal="right"/>
    </xf>
    <xf numFmtId="1" fontId="0" fillId="42" borderId="0" xfId="0" applyNumberFormat="1" applyFill="1" applyAlignment="1">
      <alignment horizontal="right"/>
    </xf>
    <xf numFmtId="1" fontId="0" fillId="43" borderId="0" xfId="0" applyNumberFormat="1" applyFill="1" applyAlignment="1">
      <alignment horizontal="right"/>
    </xf>
    <xf numFmtId="1" fontId="0" fillId="34" borderId="0" xfId="0" applyNumberFormat="1" applyFill="1" applyAlignment="1">
      <alignment horizontal="right"/>
    </xf>
    <xf numFmtId="1" fontId="0" fillId="37" borderId="0" xfId="0" applyNumberFormat="1" applyFill="1" applyAlignment="1">
      <alignment horizontal="right"/>
    </xf>
    <xf numFmtId="1" fontId="0" fillId="38" borderId="0" xfId="0" applyNumberFormat="1" applyFill="1" applyAlignment="1">
      <alignment horizontal="right"/>
    </xf>
    <xf numFmtId="1" fontId="0" fillId="40" borderId="0" xfId="0" applyNumberFormat="1" applyFill="1" applyAlignment="1">
      <alignment horizontal="right"/>
    </xf>
    <xf numFmtId="1" fontId="0" fillId="39" borderId="0" xfId="0" applyNumberFormat="1" applyFill="1" applyAlignment="1">
      <alignment horizontal="right"/>
    </xf>
    <xf numFmtId="1" fontId="0" fillId="35" borderId="0" xfId="0" applyNumberFormat="1" applyFill="1" applyAlignment="1">
      <alignment horizontal="right"/>
    </xf>
    <xf numFmtId="1" fontId="0" fillId="33" borderId="0" xfId="0" applyNumberFormat="1" applyFill="1" applyAlignment="1">
      <alignment horizontal="right"/>
    </xf>
    <xf numFmtId="1" fontId="0" fillId="36" borderId="0" xfId="0" applyNumberFormat="1" applyFill="1" applyAlignment="1">
      <alignment horizontal="right"/>
    </xf>
    <xf numFmtId="0" fontId="0" fillId="44" borderId="0" xfId="0" applyFill="1" applyAlignment="1">
      <alignment horizontal="left"/>
    </xf>
    <xf numFmtId="0" fontId="0" fillId="41" borderId="0" xfId="0" applyFill="1" applyAlignment="1">
      <alignment horizontal="left"/>
    </xf>
    <xf numFmtId="0" fontId="0" fillId="42" borderId="0" xfId="0" applyFill="1" applyAlignment="1">
      <alignment horizontal="left"/>
    </xf>
    <xf numFmtId="0" fontId="0" fillId="43" borderId="0" xfId="0" applyFill="1" applyAlignment="1">
      <alignment horizontal="left"/>
    </xf>
    <xf numFmtId="0" fontId="0" fillId="34" borderId="0" xfId="0" applyFill="1" applyAlignment="1">
      <alignment horizontal="left"/>
    </xf>
    <xf numFmtId="0" fontId="0" fillId="37" borderId="0" xfId="0" applyFill="1" applyAlignment="1">
      <alignment horizontal="left"/>
    </xf>
    <xf numFmtId="0" fontId="0" fillId="38" borderId="0" xfId="0" applyFill="1" applyAlignment="1">
      <alignment horizontal="left"/>
    </xf>
    <xf numFmtId="0" fontId="0" fillId="40" borderId="0" xfId="0" applyFill="1" applyAlignment="1">
      <alignment horizontal="left"/>
    </xf>
    <xf numFmtId="0" fontId="0" fillId="39" borderId="0" xfId="0" applyFill="1" applyAlignment="1">
      <alignment horizontal="left"/>
    </xf>
    <xf numFmtId="0" fontId="0" fillId="35" borderId="0" xfId="0" applyFill="1" applyAlignment="1">
      <alignment horizontal="left"/>
    </xf>
    <xf numFmtId="0" fontId="0" fillId="33" borderId="0" xfId="0" applyFill="1" applyAlignment="1">
      <alignment horizontal="left"/>
    </xf>
    <xf numFmtId="0" fontId="0" fillId="36" borderId="0" xfId="0" applyFill="1" applyAlignment="1">
      <alignment horizontal="left"/>
    </xf>
    <xf numFmtId="1" fontId="7" fillId="45" borderId="0" xfId="0" applyNumberFormat="1" applyFont="1" applyFill="1" applyAlignment="1">
      <alignment/>
    </xf>
    <xf numFmtId="0" fontId="7" fillId="45" borderId="0" xfId="0" applyFont="1" applyFill="1" applyAlignment="1">
      <alignment horizontal="center"/>
    </xf>
    <xf numFmtId="0" fontId="0" fillId="0" borderId="0" xfId="0" applyAlignment="1">
      <alignment horizontal="right"/>
    </xf>
    <xf numFmtId="1" fontId="7" fillId="45" borderId="0" xfId="0" applyNumberFormat="1" applyFont="1" applyFill="1" applyAlignment="1">
      <alignment horizontal="center"/>
    </xf>
    <xf numFmtId="0" fontId="8" fillId="0" borderId="0" xfId="0" applyFont="1" applyAlignment="1">
      <alignment/>
    </xf>
    <xf numFmtId="165" fontId="0" fillId="0" borderId="0" xfId="0" applyNumberFormat="1" applyAlignment="1">
      <alignment/>
    </xf>
    <xf numFmtId="165" fontId="0" fillId="0" borderId="0" xfId="0" applyNumberFormat="1" applyAlignment="1">
      <alignment wrapText="1"/>
    </xf>
    <xf numFmtId="2" fontId="0" fillId="0" borderId="0" xfId="0" applyNumberFormat="1" applyFill="1" applyAlignment="1">
      <alignment/>
    </xf>
    <xf numFmtId="2" fontId="0" fillId="0" borderId="0" xfId="0" applyNumberFormat="1" applyAlignment="1">
      <alignment wrapText="1"/>
    </xf>
    <xf numFmtId="193" fontId="11" fillId="46" borderId="0" xfId="44" applyNumberFormat="1" applyFont="1" applyFill="1" applyAlignment="1">
      <alignment horizontal="right"/>
    </xf>
    <xf numFmtId="193" fontId="12" fillId="46" borderId="0" xfId="44" applyNumberFormat="1" applyFont="1" applyFill="1" applyAlignment="1">
      <alignment horizontal="right"/>
    </xf>
    <xf numFmtId="193" fontId="11" fillId="47" borderId="0" xfId="44" applyNumberFormat="1" applyFont="1" applyFill="1" applyAlignment="1">
      <alignment horizontal="right"/>
    </xf>
    <xf numFmtId="193" fontId="12" fillId="47" borderId="0" xfId="44" applyNumberFormat="1" applyFont="1" applyFill="1" applyAlignment="1">
      <alignment horizontal="right"/>
    </xf>
    <xf numFmtId="193" fontId="11" fillId="48" borderId="0" xfId="44" applyNumberFormat="1" applyFont="1" applyFill="1" applyAlignment="1">
      <alignment horizontal="right"/>
    </xf>
    <xf numFmtId="193" fontId="12" fillId="48" borderId="0" xfId="44" applyNumberFormat="1" applyFont="1" applyFill="1" applyAlignment="1">
      <alignment horizontal="right"/>
    </xf>
    <xf numFmtId="0" fontId="13" fillId="49" borderId="10" xfId="60" applyFont="1" applyFill="1" applyBorder="1" applyAlignment="1" applyProtection="1">
      <alignment horizontal="left" wrapText="1"/>
      <protection/>
    </xf>
    <xf numFmtId="0" fontId="14" fillId="0" borderId="0" xfId="60" applyFont="1" applyAlignment="1">
      <alignment horizontal="left"/>
      <protection/>
    </xf>
    <xf numFmtId="0" fontId="15" fillId="0" borderId="0" xfId="60" applyNumberFormat="1" applyFont="1" applyBorder="1" applyAlignment="1">
      <alignment horizontal="left" wrapText="1"/>
      <protection/>
    </xf>
    <xf numFmtId="0" fontId="16" fillId="0" borderId="0" xfId="60" applyNumberFormat="1" applyFont="1" applyBorder="1" applyAlignment="1">
      <alignment horizontal="left" wrapText="1"/>
      <protection/>
    </xf>
    <xf numFmtId="0" fontId="17" fillId="0" borderId="0" xfId="60" applyFont="1" applyFill="1" applyAlignment="1">
      <alignment horizontal="left" vertical="top" wrapText="1"/>
      <protection/>
    </xf>
    <xf numFmtId="0" fontId="17" fillId="0" borderId="0" xfId="60" applyFont="1" applyFill="1" applyAlignment="1">
      <alignment horizontal="left" vertical="center" wrapText="1"/>
      <protection/>
    </xf>
    <xf numFmtId="0" fontId="17" fillId="0" borderId="0" xfId="60" applyFont="1" applyFill="1" applyBorder="1" applyAlignment="1">
      <alignment horizontal="left" vertical="center" wrapText="1"/>
      <protection/>
    </xf>
    <xf numFmtId="0" fontId="17" fillId="0" borderId="0" xfId="60" applyFont="1" applyFill="1" applyBorder="1" applyAlignment="1">
      <alignment horizontal="left" vertical="top" wrapText="1"/>
      <protection/>
    </xf>
    <xf numFmtId="0" fontId="3" fillId="49" borderId="10" xfId="60" applyFont="1" applyFill="1" applyBorder="1" applyAlignment="1" applyProtection="1">
      <alignment/>
      <protection/>
    </xf>
    <xf numFmtId="0" fontId="19" fillId="0" borderId="0" xfId="60" applyFont="1">
      <alignment/>
      <protection/>
    </xf>
    <xf numFmtId="0" fontId="15" fillId="0" borderId="0" xfId="60" applyNumberFormat="1" applyFont="1" applyBorder="1" applyAlignment="1">
      <alignment horizontal="right" wrapText="1"/>
      <protection/>
    </xf>
    <xf numFmtId="0" fontId="16" fillId="0" borderId="0" xfId="60" applyNumberFormat="1" applyFont="1" applyBorder="1" applyAlignment="1">
      <alignment horizontal="right" wrapText="1"/>
      <protection/>
    </xf>
    <xf numFmtId="0" fontId="20" fillId="0" borderId="0" xfId="60" applyNumberFormat="1" applyFont="1" applyBorder="1" applyAlignment="1">
      <alignment vertical="top"/>
      <protection/>
    </xf>
    <xf numFmtId="0" fontId="21" fillId="0" borderId="0" xfId="60" applyFont="1" applyAlignment="1">
      <alignment horizontal="left" vertical="top"/>
      <protection/>
    </xf>
    <xf numFmtId="0" fontId="22" fillId="0" borderId="0" xfId="60" applyFont="1" applyAlignment="1">
      <alignment horizontal="left" vertical="top"/>
      <protection/>
    </xf>
    <xf numFmtId="0" fontId="23" fillId="0" borderId="0" xfId="60" applyFont="1" applyAlignment="1">
      <alignment horizontal="left" vertical="top"/>
      <protection/>
    </xf>
    <xf numFmtId="0" fontId="23" fillId="0" borderId="0" xfId="60" applyFont="1" applyAlignment="1" quotePrefix="1">
      <alignment horizontal="left" vertical="top"/>
      <protection/>
    </xf>
    <xf numFmtId="0" fontId="21" fillId="0" borderId="0" xfId="60" applyFont="1" applyFill="1" applyBorder="1" applyAlignment="1">
      <alignment horizontal="left" vertical="top"/>
      <protection/>
    </xf>
    <xf numFmtId="0" fontId="20" fillId="0" borderId="0" xfId="60" applyFont="1" applyAlignment="1">
      <alignment horizontal="left" vertical="top"/>
      <protection/>
    </xf>
    <xf numFmtId="0" fontId="24" fillId="0" borderId="0" xfId="60" applyFont="1" applyAlignment="1">
      <alignment horizontal="left" vertical="top"/>
      <protection/>
    </xf>
    <xf numFmtId="0" fontId="23" fillId="0" borderId="0" xfId="60" applyFont="1" applyBorder="1" applyAlignment="1">
      <alignment horizontal="left" vertical="top"/>
      <protection/>
    </xf>
    <xf numFmtId="0" fontId="25" fillId="0" borderId="0" xfId="60" applyFont="1" applyFill="1" applyAlignment="1">
      <alignment horizontal="left" vertical="top"/>
      <protection/>
    </xf>
    <xf numFmtId="0" fontId="13" fillId="49" borderId="10" xfId="60" applyFont="1" applyFill="1" applyBorder="1" applyAlignment="1" applyProtection="1">
      <alignment horizontal="left"/>
      <protection/>
    </xf>
    <xf numFmtId="0" fontId="19" fillId="0" borderId="0" xfId="60" applyNumberFormat="1" applyFont="1" applyBorder="1" applyAlignment="1">
      <alignment horizontal="left"/>
      <protection/>
    </xf>
    <xf numFmtId="0" fontId="26" fillId="0" borderId="0" xfId="60" applyNumberFormat="1" applyFont="1" applyBorder="1" applyAlignment="1">
      <alignment horizontal="left"/>
      <protection/>
    </xf>
    <xf numFmtId="0" fontId="20" fillId="0" borderId="0" xfId="60" applyFont="1" applyBorder="1" applyAlignment="1">
      <alignment vertical="top"/>
      <protection/>
    </xf>
    <xf numFmtId="0" fontId="18" fillId="0" borderId="0" xfId="60" applyFont="1" applyAlignment="1">
      <alignment/>
      <protection/>
    </xf>
    <xf numFmtId="0" fontId="18" fillId="0" borderId="0" xfId="60" applyFont="1" applyAlignment="1">
      <alignment vertical="top"/>
      <protection/>
    </xf>
    <xf numFmtId="0" fontId="21" fillId="0" borderId="0" xfId="60" applyNumberFormat="1" applyFont="1" applyAlignment="1">
      <alignment vertical="top" wrapText="1"/>
      <protection/>
    </xf>
    <xf numFmtId="0" fontId="21" fillId="0" borderId="0" xfId="60" applyNumberFormat="1" applyFont="1" applyFill="1" applyBorder="1" applyAlignment="1">
      <alignment vertical="top"/>
      <protection/>
    </xf>
    <xf numFmtId="0" fontId="27" fillId="0" borderId="0" xfId="60" applyFont="1" applyAlignment="1">
      <alignment horizontal="left" vertical="top"/>
      <protection/>
    </xf>
    <xf numFmtId="0" fontId="20" fillId="0" borderId="0" xfId="60" applyFont="1" applyBorder="1" applyAlignment="1">
      <alignment horizontal="left" vertical="top"/>
      <protection/>
    </xf>
    <xf numFmtId="0" fontId="25" fillId="0" borderId="0" xfId="60" applyNumberFormat="1" applyFont="1" applyFill="1" applyAlignment="1">
      <alignment vertical="top"/>
      <protection/>
    </xf>
    <xf numFmtId="0" fontId="23" fillId="0" borderId="0" xfId="60" applyFont="1" applyBorder="1" applyAlignment="1">
      <alignment vertical="top"/>
      <protection/>
    </xf>
    <xf numFmtId="0" fontId="28" fillId="0" borderId="0" xfId="60" applyFont="1" applyBorder="1" applyAlignment="1">
      <alignment/>
      <protection/>
    </xf>
    <xf numFmtId="0" fontId="28" fillId="0" borderId="0" xfId="60" applyFont="1" applyBorder="1" applyAlignment="1">
      <alignment vertical="top"/>
      <protection/>
    </xf>
    <xf numFmtId="0" fontId="22" fillId="0" borderId="0" xfId="60" applyNumberFormat="1" applyFont="1" applyAlignment="1">
      <alignment vertical="top"/>
      <protection/>
    </xf>
    <xf numFmtId="0" fontId="23" fillId="0" borderId="0" xfId="60" applyFont="1" applyAlignment="1" quotePrefix="1">
      <alignment vertical="top"/>
      <protection/>
    </xf>
    <xf numFmtId="0" fontId="23" fillId="0" borderId="0" xfId="60" applyFont="1" applyAlignment="1">
      <alignment vertical="top"/>
      <protection/>
    </xf>
    <xf numFmtId="0" fontId="20" fillId="0" borderId="0" xfId="60" applyNumberFormat="1" applyFont="1" applyAlignment="1">
      <alignment vertical="top"/>
      <protection/>
    </xf>
    <xf numFmtId="0" fontId="21" fillId="0" borderId="0" xfId="60" applyFont="1" applyFill="1" applyBorder="1" applyAlignment="1">
      <alignment vertical="top"/>
      <protection/>
    </xf>
    <xf numFmtId="0" fontId="29" fillId="0" borderId="0" xfId="60" applyFont="1" applyAlignment="1" quotePrefix="1">
      <alignment vertical="top"/>
      <protection/>
    </xf>
    <xf numFmtId="0" fontId="23" fillId="0" borderId="0" xfId="60" applyFont="1" applyBorder="1" applyAlignment="1" quotePrefix="1">
      <alignment vertical="top"/>
      <protection/>
    </xf>
    <xf numFmtId="0" fontId="25" fillId="0" borderId="0" xfId="60" applyFont="1" applyFill="1" applyAlignment="1">
      <alignment vertical="top"/>
      <protection/>
    </xf>
    <xf numFmtId="0" fontId="22" fillId="0" borderId="0" xfId="60" applyFont="1" applyAlignment="1">
      <alignment vertical="top"/>
      <protection/>
    </xf>
    <xf numFmtId="0" fontId="20" fillId="0" borderId="0" xfId="60" applyNumberFormat="1" applyFont="1" applyAlignment="1">
      <alignment horizontal="left" vertical="top"/>
      <protection/>
    </xf>
    <xf numFmtId="0" fontId="20" fillId="0" borderId="0" xfId="60" applyFont="1" applyAlignment="1">
      <alignment vertical="top"/>
      <protection/>
    </xf>
    <xf numFmtId="0" fontId="23" fillId="0" borderId="0" xfId="60" applyNumberFormat="1" applyFont="1" applyAlignment="1">
      <alignment horizontal="left" vertical="top"/>
      <protection/>
    </xf>
    <xf numFmtId="0" fontId="29" fillId="0" borderId="0" xfId="60" applyNumberFormat="1" applyFont="1" applyAlignment="1">
      <alignment horizontal="left" vertical="top"/>
      <protection/>
    </xf>
    <xf numFmtId="0" fontId="29" fillId="0" borderId="0" xfId="60" applyNumberFormat="1" applyFont="1" applyBorder="1" applyAlignment="1">
      <alignment horizontal="left" vertical="top"/>
      <protection/>
    </xf>
    <xf numFmtId="0" fontId="3" fillId="49" borderId="11" xfId="60" applyFont="1" applyFill="1" applyBorder="1" applyAlignment="1" applyProtection="1">
      <alignment/>
      <protection/>
    </xf>
    <xf numFmtId="0" fontId="30" fillId="0" borderId="0" xfId="60" applyFont="1" applyAlignment="1">
      <alignment horizontal="left" vertical="top"/>
      <protection/>
    </xf>
    <xf numFmtId="194" fontId="31" fillId="50" borderId="12" xfId="59" applyNumberFormat="1" applyFont="1" applyFill="1" applyBorder="1" applyAlignment="1">
      <alignment horizontal="center" wrapText="1"/>
      <protection/>
    </xf>
    <xf numFmtId="0" fontId="19" fillId="0" borderId="0" xfId="60" applyFont="1" applyAlignment="1">
      <alignment horizontal="center"/>
      <protection/>
    </xf>
    <xf numFmtId="191" fontId="19" fillId="0" borderId="0" xfId="44" applyNumberFormat="1" applyFont="1" applyBorder="1" applyAlignment="1">
      <alignment horizontal="center" vertical="center" wrapText="1"/>
    </xf>
    <xf numFmtId="191" fontId="26" fillId="0" borderId="0" xfId="44" applyNumberFormat="1" applyFont="1" applyBorder="1" applyAlignment="1">
      <alignment horizontal="right" vertical="center" wrapText="1"/>
    </xf>
    <xf numFmtId="193" fontId="11" fillId="46" borderId="0" xfId="44" applyNumberFormat="1" applyFont="1" applyFill="1" applyAlignment="1" applyProtection="1">
      <alignment horizontal="right"/>
      <protection/>
    </xf>
    <xf numFmtId="193" fontId="12" fillId="46" borderId="0" xfId="44" applyNumberFormat="1" applyFont="1" applyFill="1" applyAlignment="1" applyProtection="1">
      <alignment horizontal="right"/>
      <protection/>
    </xf>
    <xf numFmtId="193" fontId="12" fillId="46" borderId="0" xfId="44" applyNumberFormat="1" applyFont="1" applyFill="1" applyAlignment="1" applyProtection="1">
      <alignment horizontal="right" vertical="top"/>
      <protection/>
    </xf>
    <xf numFmtId="193" fontId="32" fillId="46" borderId="0" xfId="44" applyNumberFormat="1" applyFont="1" applyFill="1" applyAlignment="1" applyProtection="1">
      <alignment horizontal="right" vertical="center"/>
      <protection/>
    </xf>
    <xf numFmtId="193" fontId="32" fillId="46" borderId="0" xfId="44" applyNumberFormat="1" applyFont="1" applyFill="1" applyBorder="1" applyAlignment="1">
      <alignment horizontal="right"/>
    </xf>
    <xf numFmtId="193" fontId="11" fillId="46" borderId="0" xfId="44" applyNumberFormat="1" applyFont="1" applyFill="1" applyBorder="1" applyAlignment="1">
      <alignment horizontal="right"/>
    </xf>
    <xf numFmtId="193" fontId="12" fillId="46" borderId="0" xfId="44" applyNumberFormat="1" applyFont="1" applyFill="1" applyBorder="1" applyAlignment="1">
      <alignment horizontal="right"/>
    </xf>
    <xf numFmtId="193" fontId="32" fillId="46" borderId="0" xfId="44" applyNumberFormat="1" applyFont="1" applyFill="1" applyAlignment="1">
      <alignment horizontal="right"/>
    </xf>
    <xf numFmtId="0" fontId="0" fillId="0" borderId="12" xfId="0" applyBorder="1" applyAlignment="1">
      <alignment/>
    </xf>
    <xf numFmtId="193" fontId="12" fillId="34" borderId="0" xfId="44" applyNumberFormat="1" applyFont="1" applyFill="1" applyAlignment="1">
      <alignment horizontal="right"/>
    </xf>
    <xf numFmtId="193" fontId="11" fillId="47" borderId="0" xfId="44" applyNumberFormat="1" applyFont="1" applyFill="1" applyAlignment="1" applyProtection="1">
      <alignment horizontal="right"/>
      <protection/>
    </xf>
    <xf numFmtId="193" fontId="12" fillId="47" borderId="0" xfId="44" applyNumberFormat="1" applyFont="1" applyFill="1" applyAlignment="1" applyProtection="1">
      <alignment horizontal="right"/>
      <protection/>
    </xf>
    <xf numFmtId="193" fontId="12" fillId="47" borderId="0" xfId="44" applyNumberFormat="1" applyFont="1" applyFill="1" applyAlignment="1" applyProtection="1">
      <alignment horizontal="right" vertical="top"/>
      <protection/>
    </xf>
    <xf numFmtId="193" fontId="32" fillId="47" borderId="0" xfId="44" applyNumberFormat="1" applyFont="1" applyFill="1" applyAlignment="1" applyProtection="1">
      <alignment horizontal="right" vertical="center"/>
      <protection/>
    </xf>
    <xf numFmtId="193" fontId="32" fillId="47" borderId="0" xfId="44" applyNumberFormat="1" applyFont="1" applyFill="1" applyBorder="1" applyAlignment="1">
      <alignment horizontal="right"/>
    </xf>
    <xf numFmtId="193" fontId="11" fillId="47" borderId="0" xfId="44" applyNumberFormat="1" applyFont="1" applyFill="1" applyBorder="1" applyAlignment="1">
      <alignment horizontal="right"/>
    </xf>
    <xf numFmtId="193" fontId="12" fillId="47" borderId="0" xfId="44" applyNumberFormat="1" applyFont="1" applyFill="1" applyBorder="1" applyAlignment="1">
      <alignment horizontal="right"/>
    </xf>
    <xf numFmtId="193" fontId="32" fillId="47" borderId="0" xfId="44" applyNumberFormat="1" applyFont="1" applyFill="1" applyAlignment="1">
      <alignment horizontal="right"/>
    </xf>
    <xf numFmtId="193" fontId="11" fillId="48" borderId="0" xfId="44" applyNumberFormat="1" applyFont="1" applyFill="1" applyAlignment="1" applyProtection="1">
      <alignment horizontal="right"/>
      <protection/>
    </xf>
    <xf numFmtId="193" fontId="12" fillId="48" borderId="0" xfId="44" applyNumberFormat="1" applyFont="1" applyFill="1" applyAlignment="1" applyProtection="1">
      <alignment horizontal="right"/>
      <protection/>
    </xf>
    <xf numFmtId="193" fontId="12" fillId="48" borderId="0" xfId="44" applyNumberFormat="1" applyFont="1" applyFill="1" applyAlignment="1" applyProtection="1">
      <alignment horizontal="right" vertical="top"/>
      <protection/>
    </xf>
    <xf numFmtId="193" fontId="32" fillId="48" borderId="0" xfId="44" applyNumberFormat="1" applyFont="1" applyFill="1" applyAlignment="1" applyProtection="1">
      <alignment horizontal="right" vertical="center"/>
      <protection/>
    </xf>
    <xf numFmtId="193" fontId="32" fillId="48" borderId="0" xfId="44" applyNumberFormat="1" applyFont="1" applyFill="1" applyBorder="1" applyAlignment="1">
      <alignment horizontal="right"/>
    </xf>
    <xf numFmtId="193" fontId="11" fillId="48" borderId="0" xfId="44" applyNumberFormat="1" applyFont="1" applyFill="1" applyBorder="1" applyAlignment="1">
      <alignment horizontal="right"/>
    </xf>
    <xf numFmtId="193" fontId="12" fillId="48" borderId="0" xfId="44" applyNumberFormat="1" applyFont="1" applyFill="1" applyBorder="1" applyAlignment="1">
      <alignment horizontal="right"/>
    </xf>
    <xf numFmtId="193" fontId="32" fillId="48" borderId="0" xfId="44" applyNumberFormat="1" applyFont="1" applyFill="1" applyAlignment="1">
      <alignment horizontal="right"/>
    </xf>
    <xf numFmtId="193" fontId="33" fillId="47" borderId="0" xfId="44" applyNumberFormat="1" applyFont="1" applyFill="1" applyAlignment="1">
      <alignment horizontal="right"/>
    </xf>
    <xf numFmtId="194" fontId="31" fillId="50" borderId="0" xfId="59" applyNumberFormat="1" applyFont="1" applyFill="1" applyBorder="1" applyAlignment="1">
      <alignment horizontal="center" wrapText="1"/>
      <protection/>
    </xf>
    <xf numFmtId="176" fontId="0" fillId="0" borderId="0" xfId="0" applyNumberFormat="1" applyAlignment="1">
      <alignment horizontal="center"/>
    </xf>
    <xf numFmtId="183" fontId="0" fillId="0" borderId="0" xfId="0" applyNumberFormat="1" applyAlignment="1">
      <alignment horizontal="center"/>
    </xf>
    <xf numFmtId="174" fontId="0" fillId="0" borderId="0" xfId="63" applyNumberFormat="1" applyFont="1" applyAlignment="1">
      <alignment horizontal="center"/>
    </xf>
    <xf numFmtId="2" fontId="0" fillId="44" borderId="0" xfId="0" applyNumberFormat="1" applyFill="1" applyAlignment="1">
      <alignment horizontal="right"/>
    </xf>
    <xf numFmtId="2" fontId="0" fillId="41" borderId="0" xfId="0" applyNumberFormat="1" applyFill="1" applyAlignment="1">
      <alignment horizontal="right"/>
    </xf>
    <xf numFmtId="2" fontId="0" fillId="42" borderId="0" xfId="0" applyNumberFormat="1" applyFill="1" applyAlignment="1">
      <alignment horizontal="right"/>
    </xf>
    <xf numFmtId="2" fontId="0" fillId="43" borderId="0" xfId="0" applyNumberFormat="1" applyFill="1" applyAlignment="1">
      <alignment horizontal="right"/>
    </xf>
    <xf numFmtId="2" fontId="0" fillId="34" borderId="0" xfId="0" applyNumberFormat="1" applyFill="1" applyAlignment="1">
      <alignment horizontal="right"/>
    </xf>
    <xf numFmtId="2" fontId="0" fillId="37" borderId="0" xfId="0" applyNumberFormat="1" applyFill="1" applyAlignment="1">
      <alignment horizontal="right"/>
    </xf>
    <xf numFmtId="2" fontId="0" fillId="38" borderId="0" xfId="0" applyNumberFormat="1" applyFill="1" applyAlignment="1">
      <alignment horizontal="right"/>
    </xf>
    <xf numFmtId="2" fontId="0" fillId="40" borderId="0" xfId="0" applyNumberFormat="1" applyFill="1" applyAlignment="1">
      <alignment horizontal="right"/>
    </xf>
    <xf numFmtId="2" fontId="0" fillId="39" borderId="0" xfId="0" applyNumberFormat="1" applyFill="1" applyAlignment="1">
      <alignment horizontal="right"/>
    </xf>
    <xf numFmtId="2" fontId="0" fillId="35" borderId="0" xfId="0" applyNumberFormat="1" applyFill="1" applyAlignment="1">
      <alignment horizontal="right"/>
    </xf>
    <xf numFmtId="2" fontId="0" fillId="33" borderId="0" xfId="0" applyNumberFormat="1" applyFill="1" applyAlignment="1">
      <alignment horizontal="right"/>
    </xf>
    <xf numFmtId="2" fontId="0" fillId="36" borderId="0" xfId="0" applyNumberFormat="1" applyFill="1" applyAlignment="1">
      <alignment horizontal="right"/>
    </xf>
    <xf numFmtId="0" fontId="0" fillId="0" borderId="0" xfId="0" applyBorder="1" applyAlignment="1">
      <alignment/>
    </xf>
    <xf numFmtId="0" fontId="0" fillId="0" borderId="0" xfId="0" applyAlignment="1">
      <alignment horizontal="center"/>
    </xf>
    <xf numFmtId="9" fontId="0" fillId="0" borderId="0" xfId="0" applyNumberFormat="1" applyAlignment="1">
      <alignment horizontal="center"/>
    </xf>
    <xf numFmtId="0" fontId="0" fillId="51" borderId="0" xfId="0" applyFill="1" applyAlignment="1">
      <alignment/>
    </xf>
    <xf numFmtId="1" fontId="0" fillId="51" borderId="0" xfId="0" applyNumberFormat="1" applyFill="1" applyAlignment="1">
      <alignment/>
    </xf>
    <xf numFmtId="0" fontId="0" fillId="51" borderId="0" xfId="0" applyFill="1" applyAlignment="1">
      <alignment horizontal="center"/>
    </xf>
    <xf numFmtId="0" fontId="0" fillId="51" borderId="0" xfId="0" applyFill="1" applyAlignment="1">
      <alignment wrapText="1"/>
    </xf>
    <xf numFmtId="0" fontId="0" fillId="51" borderId="13" xfId="0" applyFill="1" applyBorder="1" applyAlignment="1">
      <alignment wrapText="1"/>
    </xf>
    <xf numFmtId="174" fontId="0" fillId="51" borderId="0" xfId="0" applyNumberFormat="1" applyFill="1" applyAlignment="1">
      <alignment wrapText="1"/>
    </xf>
    <xf numFmtId="0" fontId="19" fillId="51" borderId="0" xfId="60" applyFont="1" applyFill="1">
      <alignment/>
      <protection/>
    </xf>
    <xf numFmtId="0" fontId="26" fillId="51" borderId="0" xfId="60" applyNumberFormat="1" applyFont="1" applyFill="1" applyBorder="1" applyAlignment="1">
      <alignment horizontal="lef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India summary 2002" xfId="44"/>
    <cellStyle name="Currency" xfId="45"/>
    <cellStyle name="Currency [0]" xfId="46"/>
    <cellStyle name="Explanatory Text" xfId="47"/>
    <cellStyle name="Followed Hyperlink" xfId="48"/>
    <cellStyle name="Footnote"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Annex Table 3" xfId="59"/>
    <cellStyle name="Normal_India summary 200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2425"/>
          <c:w val="0.92675"/>
          <c:h val="0.928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-0.01026167599439376</c:v>
                </c:pt>
                <c:pt idx="1">
                  <c:v>-0.6424015635569438</c:v>
                </c:pt>
                <c:pt idx="2">
                  <c:v>0</c:v>
                </c:pt>
                <c:pt idx="3">
                  <c:v>-0.017817962934745246</c:v>
                </c:pt>
                <c:pt idx="4">
                  <c:v>0</c:v>
                </c:pt>
                <c:pt idx="5">
                  <c:v>-0.08559478302815071</c:v>
                </c:pt>
                <c:pt idx="6">
                  <c:v>0</c:v>
                </c:pt>
                <c:pt idx="7">
                  <c:v>-0.32438750377660774</c:v>
                </c:pt>
                <c:pt idx="8">
                  <c:v>0</c:v>
                </c:pt>
                <c:pt idx="9">
                  <c:v>-0.04984800797714217</c:v>
                </c:pt>
                <c:pt idx="10">
                  <c:v>0</c:v>
                </c:pt>
                <c:pt idx="11">
                  <c:v>0</c:v>
                </c:pt>
                <c:pt idx="12">
                  <c:v>-0.0422313360159855</c:v>
                </c:pt>
                <c:pt idx="13">
                  <c:v>0</c:v>
                </c:pt>
                <c:pt idx="14">
                  <c:v>-0.08019868482493964</c:v>
                </c:pt>
                <c:pt idx="15">
                  <c:v>0</c:v>
                </c:pt>
                <c:pt idx="16">
                  <c:v>-0.0797369711764051</c:v>
                </c:pt>
                <c:pt idx="17">
                  <c:v>0</c:v>
                </c:pt>
                <c:pt idx="18">
                  <c:v>0</c:v>
                </c:pt>
                <c:pt idx="19">
                  <c:v>0</c:v>
                </c:pt>
                <c:pt idx="20">
                  <c:v>0</c:v>
                </c:pt>
                <c:pt idx="21">
                  <c:v>0</c:v>
                </c:pt>
                <c:pt idx="22">
                  <c:v>-0.12919691315393012</c:v>
                </c:pt>
                <c:pt idx="23">
                  <c:v>-1.2759469459613708</c:v>
                </c:pt>
                <c:pt idx="24">
                  <c:v>0</c:v>
                </c:pt>
                <c:pt idx="25">
                  <c:v>0</c:v>
                </c:pt>
                <c:pt idx="26">
                  <c:v>0</c:v>
                </c:pt>
                <c:pt idx="27">
                  <c:v>0</c:v>
                </c:pt>
                <c:pt idx="28">
                  <c:v>0</c:v>
                </c:pt>
                <c:pt idx="29">
                  <c:v>0</c:v>
                </c:pt>
                <c:pt idx="30">
                  <c:v>0</c:v>
                </c:pt>
                <c:pt idx="31">
                  <c:v>-0.19392491433361814</c:v>
                </c:pt>
                <c:pt idx="32">
                  <c:v>-0.028293643712869285</c:v>
                </c:pt>
                <c:pt idx="33">
                  <c:v>-0.057044885625006675</c:v>
                </c:pt>
                <c:pt idx="34">
                  <c:v>-0.05473529750286721</c:v>
                </c:pt>
                <c:pt idx="35">
                  <c:v>0</c:v>
                </c:pt>
                <c:pt idx="36">
                  <c:v>-0.016722538386419517</c:v>
                </c:pt>
                <c:pt idx="37">
                  <c:v>-6.381557768589396E-05</c:v>
                </c:pt>
                <c:pt idx="38">
                  <c:v>0</c:v>
                </c:pt>
                <c:pt idx="39">
                  <c:v>0</c:v>
                </c:pt>
                <c:pt idx="40">
                  <c:v>-0.207000540754249</c:v>
                </c:pt>
                <c:pt idx="41">
                  <c:v>-1.2500721801240182</c:v>
                </c:pt>
                <c:pt idx="42">
                  <c:v>-0.00376293752639989</c:v>
                </c:pt>
                <c:pt idx="43">
                  <c:v>0</c:v>
                </c:pt>
                <c:pt idx="44">
                  <c:v>0</c:v>
                </c:pt>
                <c:pt idx="45">
                  <c:v>-0.3749012963068763</c:v>
                </c:pt>
                <c:pt idx="46">
                  <c:v>-0.33367349673051727</c:v>
                </c:pt>
                <c:pt idx="47">
                  <c:v>0</c:v>
                </c:pt>
                <c:pt idx="48">
                  <c:v>-0.012492570625184746</c:v>
                </c:pt>
                <c:pt idx="49">
                  <c:v>-0.015362149611369502</c:v>
                </c:pt>
                <c:pt idx="50">
                  <c:v>0</c:v>
                </c:pt>
                <c:pt idx="51">
                  <c:v>-0.011035436483117791</c:v>
                </c:pt>
                <c:pt idx="52">
                  <c:v>0</c:v>
                </c:pt>
                <c:pt idx="53">
                  <c:v>-0.08397292678856438</c:v>
                </c:pt>
                <c:pt idx="54">
                  <c:v>-0.027802202819628252</c:v>
                </c:pt>
                <c:pt idx="55">
                  <c:v>-0.004928547005359218</c:v>
                </c:pt>
                <c:pt idx="56">
                  <c:v>-0.10056793793403962</c:v>
                </c:pt>
                <c:pt idx="57">
                  <c:v>0</c:v>
                </c:pt>
                <c:pt idx="58">
                  <c:v>-0.24265006133300737</c:v>
                </c:pt>
                <c:pt idx="59">
                  <c:v>0</c:v>
                </c:pt>
                <c:pt idx="60">
                  <c:v>0</c:v>
                </c:pt>
                <c:pt idx="61">
                  <c:v>0</c:v>
                </c:pt>
                <c:pt idx="62">
                  <c:v>-0.14253220445013137</c:v>
                </c:pt>
                <c:pt idx="63">
                  <c:v>0</c:v>
                </c:pt>
                <c:pt idx="64">
                  <c:v>0</c:v>
                </c:pt>
                <c:pt idx="65">
                  <c:v>-0.5778744428902769</c:v>
                </c:pt>
                <c:pt idx="66">
                  <c:v>-0.00025910531164274886</c:v>
                </c:pt>
                <c:pt idx="67">
                  <c:v>0</c:v>
                </c:pt>
                <c:pt idx="68">
                  <c:v>-0.05291019002556052</c:v>
                </c:pt>
                <c:pt idx="69">
                  <c:v>-0.06609355433195985</c:v>
                </c:pt>
                <c:pt idx="70">
                  <c:v>0</c:v>
                </c:pt>
                <c:pt idx="71">
                  <c:v>0</c:v>
                </c:pt>
                <c:pt idx="72">
                  <c:v>-0.0021427140027905356</c:v>
                </c:pt>
                <c:pt idx="73">
                  <c:v>0</c:v>
                </c:pt>
                <c:pt idx="74">
                  <c:v>0</c:v>
                </c:pt>
                <c:pt idx="75">
                  <c:v>0</c:v>
                </c:pt>
                <c:pt idx="76">
                  <c:v>0</c:v>
                </c:pt>
                <c:pt idx="77">
                  <c:v>0</c:v>
                </c:pt>
                <c:pt idx="78">
                  <c:v>0</c:v>
                </c:pt>
                <c:pt idx="79">
                  <c:v>-0.027573507452596235</c:v>
                </c:pt>
                <c:pt idx="80">
                  <c:v>-0.05373639666682817</c:v>
                </c:pt>
                <c:pt idx="81">
                  <c:v>-0.0020128427638062135</c:v>
                </c:pt>
                <c:pt idx="82">
                  <c:v>0</c:v>
                </c:pt>
                <c:pt idx="83">
                  <c:v>-0.01783052129856405</c:v>
                </c:pt>
                <c:pt idx="84">
                  <c:v>0</c:v>
                </c:pt>
                <c:pt idx="85">
                  <c:v>-0.039293978730563506</c:v>
                </c:pt>
                <c:pt idx="86">
                  <c:v>0</c:v>
                </c:pt>
                <c:pt idx="87">
                  <c:v>-0.07405308107783415</c:v>
                </c:pt>
                <c:pt idx="88">
                  <c:v>-0.158400643617699</c:v>
                </c:pt>
                <c:pt idx="89">
                  <c:v>0</c:v>
                </c:pt>
                <c:pt idx="90">
                  <c:v>0</c:v>
                </c:pt>
                <c:pt idx="91">
                  <c:v>0</c:v>
                </c:pt>
                <c:pt idx="92">
                  <c:v>0</c:v>
                </c:pt>
                <c:pt idx="93">
                  <c:v>0</c:v>
                </c:pt>
                <c:pt idx="94">
                  <c:v>0</c:v>
                </c:pt>
                <c:pt idx="95">
                  <c:v>-0.46815875936668583</c:v>
                </c:pt>
                <c:pt idx="96">
                  <c:v>-0.03403379347020841</c:v>
                </c:pt>
                <c:pt idx="97">
                  <c:v>0</c:v>
                </c:pt>
                <c:pt idx="98">
                  <c:v>0</c:v>
                </c:pt>
                <c:pt idx="99">
                  <c:v>0</c:v>
                </c:pt>
                <c:pt idx="100">
                  <c:v>0</c:v>
                </c:pt>
                <c:pt idx="101">
                  <c:v>-0.35274516889829144</c:v>
                </c:pt>
                <c:pt idx="102">
                  <c:v>-2.302345085590142</c:v>
                </c:pt>
                <c:pt idx="103">
                  <c:v>0</c:v>
                </c:pt>
                <c:pt idx="104">
                  <c:v>-0.004670115071984726</c:v>
                </c:pt>
                <c:pt idx="105">
                  <c:v>0</c:v>
                </c:pt>
                <c:pt idx="106">
                  <c:v>0</c:v>
                </c:pt>
                <c:pt idx="107">
                  <c:v>0</c:v>
                </c:pt>
                <c:pt idx="108">
                  <c:v>0</c:v>
                </c:pt>
                <c:pt idx="109">
                  <c:v>0</c:v>
                </c:pt>
                <c:pt idx="110">
                  <c:v>0</c:v>
                </c:pt>
                <c:pt idx="111">
                  <c:v>0</c:v>
                </c:pt>
                <c:pt idx="112">
                  <c:v>-0.0019277318839292512</c:v>
                </c:pt>
                <c:pt idx="113">
                  <c:v>0</c:v>
                </c:pt>
                <c:pt idx="114">
                  <c:v>0</c:v>
                </c:pt>
                <c:pt idx="115">
                  <c:v>0</c:v>
                </c:pt>
                <c:pt idx="116">
                  <c:v>0</c:v>
                </c:pt>
                <c:pt idx="117">
                  <c:v>0</c:v>
                </c:pt>
                <c:pt idx="118">
                  <c:v>0</c:v>
                </c:pt>
                <c:pt idx="119">
                  <c:v>0</c:v>
                </c:pt>
                <c:pt idx="120">
                  <c:v>-0.01487923932156146</c:v>
                </c:pt>
                <c:pt idx="121">
                  <c:v>0</c:v>
                </c:pt>
                <c:pt idx="122">
                  <c:v>-0.024770372679812712</c:v>
                </c:pt>
                <c:pt idx="123">
                  <c:v>-0.06070988120253218</c:v>
                </c:pt>
                <c:pt idx="124">
                  <c:v>0</c:v>
                </c:pt>
                <c:pt idx="125">
                  <c:v>-0.01251709848587973</c:v>
                </c:pt>
                <c:pt idx="126">
                  <c:v>-0.038040064943998364</c:v>
                </c:pt>
                <c:pt idx="127">
                  <c:v>0</c:v>
                </c:pt>
                <c:pt idx="128">
                  <c:v>-0.002880197749661556</c:v>
                </c:pt>
                <c:pt idx="129">
                  <c:v>0</c:v>
                </c:pt>
                <c:pt idx="130">
                  <c:v>-0.6689347354412507</c:v>
                </c:pt>
                <c:pt idx="131">
                  <c:v>0</c:v>
                </c:pt>
                <c:pt idx="132">
                  <c:v>0</c:v>
                </c:pt>
                <c:pt idx="133">
                  <c:v>0</c:v>
                </c:pt>
                <c:pt idx="134">
                  <c:v>0</c:v>
                </c:pt>
                <c:pt idx="135">
                  <c:v>-0.05328779619733326</c:v>
                </c:pt>
                <c:pt idx="136">
                  <c:v>0</c:v>
                </c:pt>
                <c:pt idx="137">
                  <c:v>0</c:v>
                </c:pt>
                <c:pt idx="138">
                  <c:v>0</c:v>
                </c:pt>
                <c:pt idx="139">
                  <c:v>0</c:v>
                </c:pt>
                <c:pt idx="140">
                  <c:v>0</c:v>
                </c:pt>
                <c:pt idx="141">
                  <c:v>-0.03159708369944614</c:v>
                </c:pt>
                <c:pt idx="142">
                  <c:v>0</c:v>
                </c:pt>
                <c:pt idx="143">
                  <c:v>0</c:v>
                </c:pt>
                <c:pt idx="144">
                  <c:v>0</c:v>
                </c:pt>
                <c:pt idx="145">
                  <c:v>-0.022230766264432232</c:v>
                </c:pt>
                <c:pt idx="146">
                  <c:v>-0.0005668434096009894</c:v>
                </c:pt>
                <c:pt idx="147">
                  <c:v>-0.09613212558812734</c:v>
                </c:pt>
                <c:pt idx="148">
                  <c:v>-0.08073603517476813</c:v>
                </c:pt>
                <c:pt idx="149">
                  <c:v>0</c:v>
                </c:pt>
                <c:pt idx="150">
                  <c:v>-0.010326170302275131</c:v>
                </c:pt>
                <c:pt idx="151">
                  <c:v>0</c:v>
                </c:pt>
                <c:pt idx="152">
                  <c:v>0</c:v>
                </c:pt>
                <c:pt idx="153">
                  <c:v>0</c:v>
                </c:pt>
                <c:pt idx="154">
                  <c:v>0</c:v>
                </c:pt>
                <c:pt idx="155">
                  <c:v>0</c:v>
                </c:pt>
                <c:pt idx="156">
                  <c:v>0</c:v>
                </c:pt>
                <c:pt idx="157">
                  <c:v>0</c:v>
                </c:pt>
                <c:pt idx="158">
                  <c:v>-0.014628060052550629</c:v>
                </c:pt>
                <c:pt idx="159">
                  <c:v>-0.025912199094883376</c:v>
                </c:pt>
                <c:pt idx="160">
                  <c:v>-0.5650129024697712</c:v>
                </c:pt>
                <c:pt idx="161">
                  <c:v>0</c:v>
                </c:pt>
                <c:pt idx="162">
                  <c:v>0</c:v>
                </c:pt>
                <c:pt idx="163">
                  <c:v>-0.1355489022888383</c:v>
                </c:pt>
                <c:pt idx="164">
                  <c:v>0</c:v>
                </c:pt>
                <c:pt idx="165">
                  <c:v>0</c:v>
                </c:pt>
                <c:pt idx="166">
                  <c:v>0</c:v>
                </c:pt>
                <c:pt idx="167">
                  <c:v>0</c:v>
                </c:pt>
                <c:pt idx="168">
                  <c:v>0</c:v>
                </c:pt>
                <c:pt idx="169">
                  <c:v>0</c:v>
                </c:pt>
                <c:pt idx="170">
                  <c:v>0</c:v>
                </c:pt>
                <c:pt idx="171">
                  <c:v>0</c:v>
                </c:pt>
                <c:pt idx="172">
                  <c:v>0</c:v>
                </c:pt>
                <c:pt idx="173">
                  <c:v>-0.24151482513917966</c:v>
                </c:pt>
                <c:pt idx="174">
                  <c:v>-0.010029074564045226</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Lit>
            </c:minus>
            <c:noEndCap val="1"/>
            <c:spPr>
              <a:ln w="25400">
                <a:solidFill>
                  <a:srgbClr val="000000"/>
                </a:solidFill>
              </a:ln>
            </c:spPr>
          </c:errBars>
          <c:xVal>
            <c:numRef>
              <c:f>Graph!$B$47:$B$246</c:f>
              <c:numCache/>
            </c:numRef>
          </c:xVal>
          <c:yVal>
            <c:numRef>
              <c:f>Graph!$D$47:$D$246</c:f>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c:v>
                </c:pt>
              </c:numLit>
            </c:minus>
            <c:noEndCap val="1"/>
            <c:spPr>
              <a:ln w="38100">
                <a:solidFill>
                  <a:srgbClr val="00FF00"/>
                </a:solidFill>
              </a:ln>
            </c:spPr>
          </c:errBars>
          <c:xVal>
            <c:numRef>
              <c:f>Graph!$B$47</c:f>
              <c:numCache/>
            </c:numRef>
          </c:xVal>
          <c:yVal>
            <c:numRef>
              <c:f>Graph!$C$47</c:f>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5.26655423753037</c:v>
                </c:pt>
              </c:numLit>
            </c:minus>
            <c:noEndCap val="1"/>
            <c:spPr>
              <a:ln w="38100">
                <a:solidFill>
                  <a:srgbClr val="FFCC00"/>
                </a:solidFill>
              </a:ln>
            </c:spPr>
          </c:errBars>
          <c:xVal>
            <c:numRef>
              <c:f>Graph!$B$48</c:f>
              <c:numCache/>
            </c:numRef>
          </c:xVal>
          <c:yVal>
            <c:numRef>
              <c:f>Graph!$C$48</c:f>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0</c:v>
                </c:pt>
              </c:numLit>
            </c:minus>
            <c:noEndCap val="1"/>
            <c:spPr>
              <a:ln w="38100">
                <a:solidFill>
                  <a:srgbClr val="000080"/>
                </a:solidFill>
              </a:ln>
            </c:spPr>
          </c:errBars>
          <c:xVal>
            <c:numRef>
              <c:f>Graph!$B$49</c:f>
              <c:numCache/>
            </c:numRef>
          </c:xVal>
          <c:yVal>
            <c:numRef>
              <c:f>Graph!$C$49</c:f>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3.6192799560818525</c:v>
                </c:pt>
              </c:numLit>
            </c:minus>
            <c:noEndCap val="1"/>
            <c:spPr>
              <a:ln w="38100">
                <a:solidFill>
                  <a:srgbClr val="FFFF00"/>
                </a:solidFill>
              </a:ln>
            </c:spPr>
          </c:errBars>
          <c:xVal>
            <c:numRef>
              <c:f>Graph!$B$50</c:f>
              <c:numCache/>
            </c:numRef>
          </c:xVal>
          <c:yVal>
            <c:numRef>
              <c:f>Graph!$C$50</c:f>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c:v>
                </c:pt>
              </c:numLit>
            </c:minus>
            <c:noEndCap val="1"/>
            <c:spPr>
              <a:ln w="38100">
                <a:solidFill>
                  <a:srgbClr val="33CCCC"/>
                </a:solidFill>
              </a:ln>
            </c:spPr>
          </c:errBars>
          <c:xVal>
            <c:numRef>
              <c:f>Graph!$B$51</c:f>
              <c:numCache/>
            </c:numRef>
          </c:xVal>
          <c:yVal>
            <c:numRef>
              <c:f>Graph!$C$51</c:f>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c:v>
                </c:pt>
              </c:numLit>
            </c:minus>
            <c:noEndCap val="1"/>
            <c:spPr>
              <a:ln w="38100">
                <a:solidFill>
                  <a:srgbClr val="99CC00"/>
                </a:solidFill>
              </a:ln>
            </c:spPr>
          </c:errBars>
          <c:xVal>
            <c:numRef>
              <c:f>Graph!$B$53</c:f>
              <c:numCache/>
            </c:numRef>
          </c:xVal>
          <c:yVal>
            <c:numRef>
              <c:f>Graph!$C$53</c:f>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c:v>
                </c:pt>
              </c:numLit>
            </c:minus>
            <c:noEndCap val="1"/>
            <c:spPr>
              <a:ln w="38100">
                <a:solidFill>
                  <a:srgbClr val="800080"/>
                </a:solidFill>
              </a:ln>
            </c:spPr>
          </c:errBars>
          <c:xVal>
            <c:numRef>
              <c:f>Graph!$B$55</c:f>
              <c:numCache/>
            </c:numRef>
          </c:xVal>
          <c:yVal>
            <c:numRef>
              <c:f>Graph!$C$55</c:f>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1.0700166733933663</c:v>
                </c:pt>
              </c:numLit>
            </c:minus>
            <c:noEndCap val="1"/>
            <c:spPr>
              <a:ln w="38100">
                <a:solidFill>
                  <a:srgbClr val="FF6600"/>
                </a:solidFill>
              </a:ln>
            </c:spPr>
          </c:errBars>
          <c:xVal>
            <c:numRef>
              <c:f>Graph!$B$56</c:f>
              <c:numCache/>
            </c:numRef>
          </c:xVal>
          <c:yVal>
            <c:numRef>
              <c:f>Graph!$C$56</c:f>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c:v>
                </c:pt>
              </c:numLit>
            </c:minus>
            <c:noEndCap val="1"/>
            <c:spPr>
              <a:ln w="38100">
                <a:solidFill>
                  <a:srgbClr val="993366"/>
                </a:solidFill>
              </a:ln>
            </c:spPr>
          </c:errBars>
          <c:xVal>
            <c:numRef>
              <c:f>Graph!$B$58</c:f>
              <c:numCache/>
            </c:numRef>
          </c:xVal>
          <c:yVal>
            <c:numRef>
              <c:f>Graph!$C$58</c:f>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c:v>
                </c:pt>
              </c:numLit>
            </c:minus>
            <c:noEndCap val="1"/>
            <c:spPr>
              <a:ln w="38100">
                <a:solidFill>
                  <a:srgbClr val="0000FF"/>
                </a:solidFill>
              </a:ln>
            </c:spPr>
          </c:errBars>
          <c:xVal>
            <c:numRef>
              <c:f>Graph!$B$62</c:f>
              <c:numCache/>
            </c:numRef>
          </c:xVal>
          <c:yVal>
            <c:numRef>
              <c:f>Graph!$C$62</c:f>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2.1225201940109955</c:v>
                </c:pt>
              </c:numLit>
            </c:minus>
            <c:noEndCap val="1"/>
            <c:spPr>
              <a:ln w="38100">
                <a:solidFill>
                  <a:srgbClr val="FF0000"/>
                </a:solidFill>
              </a:ln>
            </c:spPr>
          </c:errBars>
          <c:xVal>
            <c:numRef>
              <c:f>Graph!$B$63</c:f>
              <c:numCache/>
            </c:numRef>
          </c:xVal>
          <c:yVal>
            <c:numRef>
              <c:f>Graph!$C$63</c:f>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1.8323885608573576</c:v>
                </c:pt>
              </c:numLit>
            </c:minus>
            <c:noEndCap val="1"/>
            <c:spPr>
              <a:ln w="38100">
                <a:solidFill>
                  <a:srgbClr val="800000"/>
                </a:solidFill>
              </a:ln>
            </c:spPr>
          </c:errBars>
          <c:xVal>
            <c:numRef>
              <c:f>Graph!$B$69</c:f>
              <c:numCache/>
            </c:numRef>
          </c:xVal>
          <c:yVal>
            <c:numRef>
              <c:f>Graph!$C$69</c:f>
              <c:numCache/>
            </c:numRef>
          </c:yVal>
          <c:smooth val="0"/>
        </c:ser>
        <c:axId val="56287266"/>
        <c:axId val="36823347"/>
      </c:scatterChart>
      <c:valAx>
        <c:axId val="56287266"/>
        <c:scaling>
          <c:orientation val="minMax"/>
          <c:max val="10"/>
          <c:min val="0"/>
        </c:scaling>
        <c:axPos val="t"/>
        <c:title>
          <c:tx>
            <c:rich>
              <a:bodyPr vert="horz" rot="0" anchor="ctr"/>
              <a:lstStyle/>
              <a:p>
                <a:pPr algn="l">
                  <a:defRPr/>
                </a:pPr>
                <a:r>
                  <a:rPr lang="en-US" cap="none" sz="1000" b="0" i="0" u="none" baseline="0">
                    <a:solidFill>
                      <a:srgbClr val="000000"/>
                    </a:solidFill>
                  </a:rPr>
                  <a:t>proportion killed by cause in 2002 (per million persons 2002)</a:t>
                </a:r>
              </a:p>
            </c:rich>
          </c:tx>
          <c:layout>
            <c:manualLayout>
              <c:xMode val="factor"/>
              <c:yMode val="factor"/>
              <c:x val="0.25675"/>
              <c:y val="0"/>
            </c:manualLayout>
          </c:layout>
          <c:overlay val="0"/>
          <c:spPr>
            <a:noFill/>
            <a:ln>
              <a:noFill/>
            </a:ln>
          </c:spPr>
        </c:title>
        <c:delete val="0"/>
        <c:numFmt formatCode="#,##0" sourceLinked="0"/>
        <c:majorTickMark val="in"/>
        <c:minorTickMark val="none"/>
        <c:tickLblPos val="high"/>
        <c:spPr>
          <a:ln w="3175">
            <a:solidFill>
              <a:srgbClr val="000000"/>
            </a:solidFill>
            <a:prstDash val="sysDot"/>
          </a:ln>
        </c:spPr>
        <c:crossAx val="36823347"/>
        <c:crossesAt val="7000"/>
        <c:crossBetween val="midCat"/>
        <c:dispUnits/>
        <c:majorUnit val="1"/>
        <c:minorUnit val="1"/>
      </c:valAx>
      <c:valAx>
        <c:axId val="36823347"/>
        <c:scaling>
          <c:orientation val="maxMin"/>
          <c:max val="6242"/>
          <c:min val="0"/>
        </c:scaling>
        <c:axPos val="l"/>
        <c:title>
          <c:tx>
            <c:rich>
              <a:bodyPr vert="horz" rot="-5400000" anchor="ctr"/>
              <a:lstStyle/>
              <a:p>
                <a:pPr algn="ctr">
                  <a:defRPr/>
                </a:pPr>
                <a:r>
                  <a:rPr lang="en-US" cap="none" sz="1000" b="0" i="0" u="none" baseline="0">
                    <a:solidFill>
                      <a:srgbClr val="000000"/>
                    </a:solidFill>
                  </a:rPr>
                  <a:t>cumulative population (millions)</a:t>
                </a:r>
              </a:p>
            </c:rich>
          </c:tx>
          <c:layout>
            <c:manualLayout>
              <c:xMode val="factor"/>
              <c:yMode val="factor"/>
              <c:x val="-0.003"/>
              <c:y val="0.0005"/>
            </c:manualLayout>
          </c:layout>
          <c:overlay val="0"/>
          <c:spPr>
            <a:noFill/>
            <a:ln>
              <a:noFill/>
            </a:ln>
          </c:spPr>
        </c:title>
        <c:delete val="0"/>
        <c:numFmt formatCode="General" sourceLinked="1"/>
        <c:majorTickMark val="out"/>
        <c:minorTickMark val="none"/>
        <c:tickLblPos val="nextTo"/>
        <c:spPr>
          <a:ln w="3175">
            <a:solidFill>
              <a:srgbClr val="000000"/>
            </a:solidFill>
            <a:prstDash val="sysDot"/>
          </a:ln>
        </c:spPr>
        <c:crossAx val="56287266"/>
        <c:crossesAt val="0"/>
        <c:crossBetween val="midCat"/>
        <c:dispUnits/>
        <c:majorUnit val="1000"/>
        <c:minorUnit val="12.484"/>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371475</xdr:colOff>
      <xdr:row>31</xdr:row>
      <xdr:rowOff>142875</xdr:rowOff>
    </xdr:to>
    <xdr:graphicFrame>
      <xdr:nvGraphicFramePr>
        <xdr:cNvPr id="1" name="Chart 1"/>
        <xdr:cNvGraphicFramePr/>
      </xdr:nvGraphicFramePr>
      <xdr:xfrm>
        <a:off x="123825" y="171450"/>
        <a:ext cx="5219700"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220"/>
  <sheetViews>
    <sheetView zoomScalePageLayoutView="0" workbookViewId="0" topLeftCell="A1">
      <selection activeCell="A1" sqref="A1:A16384"/>
    </sheetView>
  </sheetViews>
  <sheetFormatPr defaultColWidth="9.140625" defaultRowHeight="12.75"/>
  <sheetData>
    <row r="1" ht="12.75">
      <c r="A1" t="s">
        <v>790</v>
      </c>
    </row>
    <row r="4" ht="12.75">
      <c r="A4">
        <v>20201.183512883807</v>
      </c>
    </row>
    <row r="7" ht="12.75">
      <c r="A7">
        <v>157.68537465421815</v>
      </c>
    </row>
    <row r="8" ht="12.75">
      <c r="A8">
        <v>349.20863114730975</v>
      </c>
    </row>
    <row r="9" ht="12.75">
      <c r="A9">
        <v>680.3711488026183</v>
      </c>
    </row>
    <row r="10" ht="12.75">
      <c r="A10">
        <v>6859.142283366293</v>
      </c>
    </row>
    <row r="11" ht="12.75">
      <c r="A11">
        <v>2038.0967617213441</v>
      </c>
    </row>
    <row r="12" ht="12.75">
      <c r="A12">
        <v>477.1956988321042</v>
      </c>
    </row>
    <row r="13" ht="12.75">
      <c r="A13">
        <v>9274.658787260894</v>
      </c>
    </row>
    <row r="14" ht="12.75">
      <c r="A14">
        <v>53.371566147207055</v>
      </c>
    </row>
    <row r="15" ht="12.75">
      <c r="A15">
        <v>310.82570174057145</v>
      </c>
    </row>
    <row r="16" ht="12.75">
      <c r="A16">
        <v>0.3518364207879712</v>
      </c>
    </row>
    <row r="17" ht="12.75">
      <c r="A17">
        <v>0.2751967185824868</v>
      </c>
    </row>
    <row r="18" ht="12.75">
      <c r="A18">
        <v>1.6228468601829034E-10</v>
      </c>
    </row>
    <row r="21" ht="12.75">
      <c r="A21">
        <v>0.00315914600413569</v>
      </c>
    </row>
    <row r="22" ht="12.75">
      <c r="A22">
        <v>0.0062480887637350315</v>
      </c>
    </row>
    <row r="23" ht="12.75">
      <c r="A23">
        <v>70.09327487401448</v>
      </c>
    </row>
    <row r="24" ht="12.75">
      <c r="A24">
        <v>0.025911717578031762</v>
      </c>
    </row>
    <row r="25" ht="12.75">
      <c r="A25">
        <v>0.011302722370352136</v>
      </c>
    </row>
    <row r="26" ht="12.75">
      <c r="A26">
        <v>0.007230934187243913</v>
      </c>
    </row>
    <row r="27" ht="12.75">
      <c r="A27">
        <v>0.000210609733609046</v>
      </c>
    </row>
    <row r="28" ht="12.75">
      <c r="A28">
        <v>0.24090446693952852</v>
      </c>
    </row>
    <row r="29" ht="12.75">
      <c r="A29">
        <v>1.6165076146353139E-10</v>
      </c>
    </row>
    <row r="30" ht="12.75">
      <c r="A30">
        <v>0.002737926536917598</v>
      </c>
    </row>
    <row r="31" ht="12.75">
      <c r="A31">
        <v>0.005054633606617104</v>
      </c>
    </row>
    <row r="32" ht="12.75">
      <c r="A32">
        <v>0.04149011752098206</v>
      </c>
    </row>
    <row r="33" ht="12.75">
      <c r="A33">
        <v>0.003650568715890131</v>
      </c>
    </row>
    <row r="34" ht="12.75">
      <c r="A34">
        <v>0.0056864628074442414</v>
      </c>
    </row>
    <row r="35" ht="12.75">
      <c r="A35">
        <v>0.00028081297814539467</v>
      </c>
    </row>
    <row r="36" ht="12.75">
      <c r="A36">
        <v>0.0419815402327365</v>
      </c>
    </row>
    <row r="37" ht="12.75">
      <c r="A37">
        <v>0.003790975204962828</v>
      </c>
    </row>
    <row r="38" ht="12.75">
      <c r="A38">
        <v>13.659202283141282</v>
      </c>
    </row>
    <row r="39" ht="12.75">
      <c r="A39">
        <v>0.0578474734979513</v>
      </c>
    </row>
    <row r="40" ht="12.75">
      <c r="A40">
        <v>0.028783330259902953</v>
      </c>
    </row>
    <row r="41" ht="12.75">
      <c r="A41">
        <v>0.040366865608400485</v>
      </c>
    </row>
    <row r="42" ht="12.75">
      <c r="A42">
        <v>7.124011617635678</v>
      </c>
    </row>
    <row r="43" ht="12.75">
      <c r="A43">
        <v>46.53950645937366</v>
      </c>
    </row>
    <row r="44" ht="12.75">
      <c r="A44">
        <v>0.007722356898998353</v>
      </c>
    </row>
    <row r="45" ht="12.75">
      <c r="A45">
        <v>15.097013049787735</v>
      </c>
    </row>
    <row r="46" ht="12.75">
      <c r="A46">
        <v>0.007020324453634866</v>
      </c>
    </row>
    <row r="47" ht="12.75">
      <c r="A47">
        <v>2.3727152804623777</v>
      </c>
    </row>
    <row r="48" ht="12.75">
      <c r="A48">
        <v>315.13894373918737</v>
      </c>
    </row>
    <row r="49" ht="12.75">
      <c r="A49">
        <v>0.037063587602227124</v>
      </c>
    </row>
    <row r="50" ht="12.75">
      <c r="A50">
        <v>0.9490861121849511</v>
      </c>
    </row>
    <row r="51" ht="12.75">
      <c r="A51">
        <v>0.00028081297814539467</v>
      </c>
    </row>
    <row r="52" ht="12.75">
      <c r="A52">
        <v>12.177961176973096</v>
      </c>
    </row>
    <row r="53" ht="12.75">
      <c r="A53">
        <v>1.078358074984838</v>
      </c>
    </row>
    <row r="54" ht="12.75">
      <c r="A54">
        <v>4.694721096282103</v>
      </c>
    </row>
    <row r="55" ht="12.75">
      <c r="A55">
        <v>0.1204167693611413</v>
      </c>
    </row>
    <row r="56" ht="12.75">
      <c r="A56">
        <v>1.5422649323005455</v>
      </c>
    </row>
    <row r="57" ht="12.75">
      <c r="A57">
        <v>45.79340491292389</v>
      </c>
    </row>
    <row r="58" ht="12.75">
      <c r="A58">
        <v>11.744940638288769</v>
      </c>
    </row>
    <row r="59" ht="12.75">
      <c r="A59">
        <v>0.005188902264311798</v>
      </c>
    </row>
    <row r="60" ht="12.75">
      <c r="A60">
        <v>0.7915568464039642</v>
      </c>
    </row>
    <row r="61" ht="12.75">
      <c r="A61">
        <v>4.152251740809161</v>
      </c>
    </row>
    <row r="62" ht="12.75">
      <c r="A62">
        <v>6.406331257248421</v>
      </c>
    </row>
    <row r="63" ht="12.75">
      <c r="A63">
        <v>1.9273065553158104</v>
      </c>
    </row>
    <row r="64" ht="12.75">
      <c r="A64">
        <v>2.7139091876707346</v>
      </c>
    </row>
    <row r="65" ht="12.75">
      <c r="A65">
        <v>0.5065356972304373</v>
      </c>
    </row>
    <row r="66" ht="12.75">
      <c r="A66">
        <v>0.4200539928252407</v>
      </c>
    </row>
    <row r="67" ht="12.75">
      <c r="A67">
        <v>0.6784772969176837</v>
      </c>
    </row>
    <row r="68" ht="12.75">
      <c r="A68">
        <v>5.2199736170172315</v>
      </c>
    </row>
    <row r="69" ht="12.75">
      <c r="A69">
        <v>3.2793069351021376</v>
      </c>
    </row>
    <row r="70" ht="12.75">
      <c r="A70">
        <v>2.728622572531734</v>
      </c>
    </row>
    <row r="71" ht="12.75">
      <c r="A71">
        <v>0.000248355120556215</v>
      </c>
    </row>
    <row r="72" ht="12.75">
      <c r="A72">
        <v>1.3960617996838884</v>
      </c>
    </row>
    <row r="73" ht="12.75">
      <c r="A73">
        <v>0.0844407409891131</v>
      </c>
    </row>
    <row r="74" ht="12.75">
      <c r="A74">
        <v>0.16060887960965087</v>
      </c>
    </row>
    <row r="75" ht="12.75">
      <c r="A75">
        <v>0.012354529200742375</v>
      </c>
    </row>
    <row r="76" ht="12.75">
      <c r="A76">
        <v>9.49086112184951</v>
      </c>
    </row>
    <row r="77" ht="12.75">
      <c r="A77">
        <v>162.94763080973036</v>
      </c>
    </row>
    <row r="78" ht="12.75">
      <c r="A78">
        <v>2.0829477920468364</v>
      </c>
    </row>
    <row r="79" ht="12.75">
      <c r="A79">
        <v>86.26864599878705</v>
      </c>
    </row>
    <row r="80" ht="12.75">
      <c r="A80">
        <v>2.3727152804623777</v>
      </c>
    </row>
    <row r="81" ht="12.75">
      <c r="A81">
        <v>0.38299040522301364</v>
      </c>
    </row>
    <row r="82" ht="12.75">
      <c r="A82">
        <v>11.744940638288769</v>
      </c>
    </row>
    <row r="83" ht="12.75">
      <c r="A83">
        <v>0.35945269166161276</v>
      </c>
    </row>
    <row r="84" ht="12.75">
      <c r="A84">
        <v>1.4450012323336956</v>
      </c>
    </row>
    <row r="85" ht="12.75">
      <c r="A85">
        <v>3.6777086847166855</v>
      </c>
    </row>
    <row r="86" ht="12.75">
      <c r="A86">
        <v>4.864066324947874</v>
      </c>
    </row>
    <row r="87" ht="12.75">
      <c r="A87">
        <v>0.0494181168029695</v>
      </c>
    </row>
    <row r="88" ht="12.75">
      <c r="A88">
        <v>3.1133413585870784</v>
      </c>
    </row>
    <row r="89" ht="12.75">
      <c r="A89">
        <v>26.57441114117863</v>
      </c>
    </row>
    <row r="90" ht="12.75">
      <c r="A90">
        <v>58.01288860730513</v>
      </c>
    </row>
    <row r="91" ht="12.75">
      <c r="A91">
        <v>0.012354529200742375</v>
      </c>
    </row>
    <row r="92" ht="12.75">
      <c r="A92">
        <v>21.781034980908807</v>
      </c>
    </row>
    <row r="93" ht="12.75">
      <c r="A93">
        <v>5.374220202322933</v>
      </c>
    </row>
    <row r="94" ht="12.75">
      <c r="A94">
        <v>3.1662273856158567</v>
      </c>
    </row>
    <row r="95" ht="12.75">
      <c r="A95">
        <v>0.7189053833232255</v>
      </c>
    </row>
    <row r="96" ht="12.75">
      <c r="A96">
        <v>223.5795742135231</v>
      </c>
    </row>
    <row r="97" ht="12.75">
      <c r="A97">
        <v>26.573694129275943</v>
      </c>
    </row>
    <row r="98" ht="12.75">
      <c r="A98">
        <v>17.527330170373492</v>
      </c>
    </row>
    <row r="99" ht="12.75">
      <c r="A99">
        <v>0.32121775921930174</v>
      </c>
    </row>
    <row r="100" ht="12.75">
      <c r="A100">
        <v>2.8557522872094263</v>
      </c>
    </row>
    <row r="101" ht="12.75">
      <c r="A101">
        <v>2.875621533292902</v>
      </c>
    </row>
    <row r="102" ht="12.75">
      <c r="A102">
        <v>3.505466034074699</v>
      </c>
    </row>
    <row r="103" ht="12.75">
      <c r="A103">
        <v>282.52981564602754</v>
      </c>
    </row>
    <row r="104" ht="12.75">
      <c r="A104">
        <v>1.507511823717357</v>
      </c>
    </row>
    <row r="105" ht="12.75">
      <c r="A105">
        <v>3.215396449841202</v>
      </c>
    </row>
    <row r="106" ht="12.75">
      <c r="A106">
        <v>5.427818375341469</v>
      </c>
    </row>
    <row r="107" ht="12.75">
      <c r="A107">
        <v>0.012354529200742375</v>
      </c>
    </row>
    <row r="108" ht="12.75">
      <c r="A108">
        <v>83.40094210825256</v>
      </c>
    </row>
    <row r="109" ht="12.75">
      <c r="A109">
        <v>0.7042081644423154</v>
      </c>
    </row>
    <row r="110" ht="12.75">
      <c r="A110">
        <v>5.993216122772872</v>
      </c>
    </row>
    <row r="111" ht="12.75">
      <c r="A111">
        <v>9.38560260736129</v>
      </c>
    </row>
    <row r="112" ht="12.75">
      <c r="A112">
        <v>5.831297259752826</v>
      </c>
    </row>
    <row r="113" ht="12.75">
      <c r="A113">
        <v>0.012354529200742375</v>
      </c>
    </row>
    <row r="114" ht="12.75">
      <c r="A114">
        <v>8609.14384489185</v>
      </c>
    </row>
    <row r="115" ht="12.75">
      <c r="A115">
        <v>0.012354529200742375</v>
      </c>
    </row>
    <row r="116" ht="12.75">
      <c r="A116">
        <v>93.33174165271629</v>
      </c>
    </row>
    <row r="117" ht="12.75">
      <c r="A117">
        <v>5.880136573286592</v>
      </c>
    </row>
    <row r="118" ht="12.75">
      <c r="A118">
        <v>1.0624895112638442</v>
      </c>
    </row>
    <row r="119" ht="12.75">
      <c r="A119">
        <v>0.037063587602227124</v>
      </c>
    </row>
    <row r="120" ht="12.75">
      <c r="A120">
        <v>1.581379737695024</v>
      </c>
    </row>
    <row r="121" ht="12.75">
      <c r="A121">
        <v>77.00717320015708</v>
      </c>
    </row>
    <row r="122" ht="12.75">
      <c r="A122">
        <v>3.8447046825335405</v>
      </c>
    </row>
    <row r="123" ht="12.75">
      <c r="A123">
        <v>0.790689868847512</v>
      </c>
    </row>
    <row r="124" ht="12.75">
      <c r="A124">
        <v>0.098836233605939</v>
      </c>
    </row>
    <row r="125" ht="12.75">
      <c r="A125">
        <v>0.7679132604995692</v>
      </c>
    </row>
    <row r="126" ht="12.75">
      <c r="A126">
        <v>5.956152498540083</v>
      </c>
    </row>
    <row r="127" ht="12.75">
      <c r="A127">
        <v>29.061444217974113</v>
      </c>
    </row>
    <row r="128" ht="12.75">
      <c r="A128">
        <v>27.2497351752513</v>
      </c>
    </row>
    <row r="129" ht="12.75">
      <c r="A129">
        <v>0.6919750020263572</v>
      </c>
    </row>
    <row r="130" ht="12.75">
      <c r="A130">
        <v>5.7670570238003105</v>
      </c>
    </row>
    <row r="131" ht="12.75">
      <c r="A131">
        <v>785.7456784653701</v>
      </c>
    </row>
    <row r="132" ht="12.75">
      <c r="A132">
        <v>60.307965013171064</v>
      </c>
    </row>
    <row r="133" ht="12.75">
      <c r="A133">
        <v>5.101337852994112</v>
      </c>
    </row>
    <row r="134" ht="12.75">
      <c r="A134">
        <v>1.177627043358766</v>
      </c>
    </row>
    <row r="135" ht="12.75">
      <c r="A135">
        <v>0.8401079856504814</v>
      </c>
    </row>
    <row r="136" ht="12.75">
      <c r="A136">
        <v>7.010932068149398</v>
      </c>
    </row>
    <row r="137" ht="12.75">
      <c r="A137">
        <v>17.286102399195933</v>
      </c>
    </row>
    <row r="138" ht="12.75">
      <c r="A138">
        <v>0.6547900476393458</v>
      </c>
    </row>
    <row r="139" ht="12.75">
      <c r="A139">
        <v>53.946712673791296</v>
      </c>
    </row>
    <row r="140" ht="12.75">
      <c r="A140">
        <v>143.98366639761693</v>
      </c>
    </row>
    <row r="141" ht="12.75">
      <c r="A141">
        <v>1.4825435040890849</v>
      </c>
    </row>
    <row r="142" ht="12.75">
      <c r="A142">
        <v>0.1263063601074948</v>
      </c>
    </row>
    <row r="143" ht="12.75">
      <c r="A143">
        <v>0.31855631243276394</v>
      </c>
    </row>
    <row r="144" ht="12.75">
      <c r="A144">
        <v>1.7972634583080636</v>
      </c>
    </row>
    <row r="145" ht="12.75">
      <c r="A145">
        <v>9.8001108018134</v>
      </c>
    </row>
    <row r="146" ht="12.75">
      <c r="A146">
        <v>2.408335387222826</v>
      </c>
    </row>
    <row r="147" ht="12.75">
      <c r="A147">
        <v>5527.248672288123</v>
      </c>
    </row>
    <row r="148" ht="12.75">
      <c r="A148">
        <v>0.06305768761357165</v>
      </c>
    </row>
    <row r="149" ht="12.75">
      <c r="A149">
        <v>0.7189053833232255</v>
      </c>
    </row>
    <row r="150" ht="12.75">
      <c r="A150">
        <v>49.60447144930256</v>
      </c>
    </row>
    <row r="151" ht="12.75">
      <c r="A151">
        <v>7.5925629212928785</v>
      </c>
    </row>
    <row r="152" ht="12.75">
      <c r="A152">
        <v>362.6968612443012</v>
      </c>
    </row>
    <row r="153" ht="12.75">
      <c r="A153">
        <v>20.367748346492945</v>
      </c>
    </row>
    <row r="154" ht="12.75">
      <c r="A154">
        <v>12.999702762392092</v>
      </c>
    </row>
    <row r="155" ht="12.75">
      <c r="A155">
        <v>54.68723069129493</v>
      </c>
    </row>
    <row r="156" ht="12.75">
      <c r="A156">
        <v>0.21766991149375872</v>
      </c>
    </row>
    <row r="157" ht="12.75">
      <c r="A157">
        <v>1.3245844629725543</v>
      </c>
    </row>
    <row r="158" ht="12.75">
      <c r="A158">
        <v>675.953744458777</v>
      </c>
    </row>
    <row r="159" ht="12.75">
      <c r="A159">
        <v>1.8839466114812133</v>
      </c>
    </row>
    <row r="160" ht="12.75">
      <c r="A160">
        <v>213.84929255183195</v>
      </c>
    </row>
    <row r="161" ht="12.75">
      <c r="A161">
        <v>62.640536480263755</v>
      </c>
    </row>
    <row r="162" ht="12.75">
      <c r="A162">
        <v>334.2516178287355</v>
      </c>
    </row>
    <row r="163" ht="12.75">
      <c r="A163">
        <v>7.2935947504394525</v>
      </c>
    </row>
    <row r="164" ht="12.75">
      <c r="A164">
        <v>0.8661642512502812</v>
      </c>
    </row>
    <row r="165" ht="12.75">
      <c r="A165">
        <v>0.15400162557271438</v>
      </c>
    </row>
    <row r="166" ht="12.75">
      <c r="A166">
        <v>9.760029691831267</v>
      </c>
    </row>
    <row r="167" ht="12.75">
      <c r="A167">
        <v>15.413346478226087</v>
      </c>
    </row>
    <row r="168" ht="12.75">
      <c r="A168">
        <v>5.69129707213791</v>
      </c>
    </row>
    <row r="169" ht="12.75">
      <c r="A169">
        <v>1.6621797297794032</v>
      </c>
    </row>
    <row r="170" ht="12.75">
      <c r="A170">
        <v>5.171881133101604</v>
      </c>
    </row>
    <row r="171" ht="12.75">
      <c r="A171">
        <v>129.365015813258</v>
      </c>
    </row>
    <row r="172" ht="12.75">
      <c r="A172">
        <v>3.62455996107067</v>
      </c>
    </row>
    <row r="173" ht="12.75">
      <c r="A173">
        <v>1.0130713944608747</v>
      </c>
    </row>
    <row r="174" ht="12.75">
      <c r="A174">
        <v>0.10833472890331299</v>
      </c>
    </row>
    <row r="175" ht="12.75">
      <c r="A175">
        <v>0.9168614876690189</v>
      </c>
    </row>
    <row r="176" ht="12.75">
      <c r="A176">
        <v>0.488216551252715</v>
      </c>
    </row>
    <row r="177" ht="12.75">
      <c r="A177">
        <v>21.802345935355266</v>
      </c>
    </row>
    <row r="178" ht="12.75">
      <c r="A178">
        <v>4.796470577085287</v>
      </c>
    </row>
    <row r="179" ht="12.75">
      <c r="A179">
        <v>12.711082416153078</v>
      </c>
    </row>
    <row r="180" ht="12.75">
      <c r="A180">
        <v>6.982958549018248</v>
      </c>
    </row>
    <row r="181" ht="12.75">
      <c r="A181">
        <v>27.934454785036113</v>
      </c>
    </row>
    <row r="182" ht="12.75">
      <c r="A182">
        <v>84.04994404075374</v>
      </c>
    </row>
    <row r="183" ht="12.75">
      <c r="A183">
        <v>25.18755494438587</v>
      </c>
    </row>
    <row r="184" ht="12.75">
      <c r="A184">
        <v>14.421176413402954</v>
      </c>
    </row>
    <row r="185" ht="12.75">
      <c r="A185">
        <v>3.0121075247259537</v>
      </c>
    </row>
    <row r="186" ht="12.75">
      <c r="A186">
        <v>22.306103904575384</v>
      </c>
    </row>
    <row r="187" ht="12.75">
      <c r="A187">
        <v>9.294876855375222</v>
      </c>
    </row>
    <row r="188" ht="12.75">
      <c r="A188">
        <v>93.81829431589671</v>
      </c>
    </row>
    <row r="189" ht="12.75">
      <c r="A189">
        <v>3.5162686885286245</v>
      </c>
    </row>
    <row r="190" ht="12.75">
      <c r="A190">
        <v>146.4538933867587</v>
      </c>
    </row>
    <row r="191" ht="12.75">
      <c r="A191">
        <v>18.241809312188835</v>
      </c>
    </row>
    <row r="192" ht="12.75">
      <c r="A192">
        <v>2.7462196636158027</v>
      </c>
    </row>
    <row r="193" ht="12.75">
      <c r="A193">
        <v>8.90944698984454</v>
      </c>
    </row>
    <row r="194" ht="12.75">
      <c r="A194">
        <v>4.663383702745997</v>
      </c>
    </row>
    <row r="195" ht="12.75">
      <c r="A195">
        <v>74.85096634831316</v>
      </c>
    </row>
    <row r="196" ht="12.75">
      <c r="A196">
        <v>36.55027871259469</v>
      </c>
    </row>
    <row r="197" ht="12.75">
      <c r="A197">
        <v>58.77829410505371</v>
      </c>
    </row>
    <row r="198" ht="12.75">
      <c r="A198">
        <v>74.3936026686402</v>
      </c>
    </row>
    <row r="199" ht="12.75">
      <c r="A199">
        <v>4.844023873008058E-05</v>
      </c>
    </row>
    <row r="200" ht="12.75">
      <c r="A200">
        <v>0.06470148449909029</v>
      </c>
    </row>
    <row r="201" ht="12.75">
      <c r="A201">
        <v>146.93187039316808</v>
      </c>
    </row>
    <row r="202" ht="12.75">
      <c r="A202">
        <v>4.13925200927025E-05</v>
      </c>
    </row>
    <row r="203" ht="12.75">
      <c r="A203">
        <v>7.020324453634867E-07</v>
      </c>
    </row>
    <row r="204" ht="12.75">
      <c r="A204">
        <v>14.64231636375802</v>
      </c>
    </row>
    <row r="205" ht="12.75">
      <c r="A205">
        <v>0.312723841745603</v>
      </c>
    </row>
    <row r="206" ht="12.75">
      <c r="A206">
        <v>8.12778584843572</v>
      </c>
    </row>
    <row r="207" ht="12.75">
      <c r="A207">
        <v>2.3167070696995062E-05</v>
      </c>
    </row>
    <row r="208" ht="12.75">
      <c r="A208">
        <v>0.1869153996640386</v>
      </c>
    </row>
    <row r="209" ht="12.75">
      <c r="A209">
        <v>0.38820890699454175</v>
      </c>
    </row>
    <row r="210" ht="12.75">
      <c r="A210">
        <v>2.3869103142358547E-05</v>
      </c>
    </row>
    <row r="211" ht="12.75">
      <c r="A211">
        <v>0.04672884991600965</v>
      </c>
    </row>
    <row r="212" ht="12.75">
      <c r="A212">
        <v>0.007189053833232254</v>
      </c>
    </row>
    <row r="213" ht="12.75">
      <c r="A213">
        <v>0.07189053833232255</v>
      </c>
    </row>
    <row r="214" ht="12.75">
      <c r="A214">
        <v>0.4818266388289526</v>
      </c>
    </row>
    <row r="215" ht="12.75">
      <c r="A215">
        <v>1.895487602481414E-05</v>
      </c>
    </row>
    <row r="216" ht="12.75">
      <c r="A216">
        <v>12.498277739835574</v>
      </c>
    </row>
    <row r="217" ht="12.75">
      <c r="A217">
        <v>1.1379914770680517</v>
      </c>
    </row>
    <row r="218" ht="12.75">
      <c r="A218">
        <v>139.618519378121</v>
      </c>
    </row>
    <row r="219" ht="12.75">
      <c r="A219">
        <v>0.035945269166161274</v>
      </c>
    </row>
    <row r="220" ht="12.75">
      <c r="A220">
        <v>0.41928064023276485</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J256"/>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2" max="2" width="21.421875" style="0" customWidth="1"/>
    <col min="3" max="3" width="9.140625" style="5" customWidth="1"/>
    <col min="4" max="4" width="9.57421875" style="0" bestFit="1" customWidth="1"/>
    <col min="5" max="5" width="20.57421875" style="0" customWidth="1"/>
    <col min="6" max="6" width="23.421875" style="49" customWidth="1"/>
    <col min="7" max="7" width="10.57421875" style="4" customWidth="1"/>
    <col min="8" max="8" width="13.8515625" style="0" customWidth="1"/>
    <col min="9" max="9" width="14.00390625" style="0" customWidth="1"/>
  </cols>
  <sheetData>
    <row r="1" spans="1:140" ht="84" customHeight="1">
      <c r="A1" s="161" t="s">
        <v>424</v>
      </c>
      <c r="B1" s="162" t="s">
        <v>425</v>
      </c>
      <c r="C1" s="163" t="s">
        <v>426</v>
      </c>
      <c r="D1" s="164" t="s">
        <v>427</v>
      </c>
      <c r="E1" s="165" t="s">
        <v>790</v>
      </c>
      <c r="F1" s="165" t="s">
        <v>792</v>
      </c>
      <c r="G1" s="166" t="s">
        <v>459</v>
      </c>
      <c r="H1" s="165" t="s">
        <v>793</v>
      </c>
      <c r="I1" s="165" t="s">
        <v>478</v>
      </c>
      <c r="J1" s="167" t="s">
        <v>785</v>
      </c>
      <c r="K1" s="167" t="s">
        <v>786</v>
      </c>
      <c r="L1" s="168" t="s">
        <v>612</v>
      </c>
      <c r="M1" s="161" t="s">
        <v>613</v>
      </c>
      <c r="N1" s="161" t="s">
        <v>632</v>
      </c>
      <c r="O1" s="161" t="s">
        <v>633</v>
      </c>
      <c r="P1" s="161" t="s">
        <v>614</v>
      </c>
      <c r="Q1" s="161" t="s">
        <v>634</v>
      </c>
      <c r="R1" s="161" t="s">
        <v>671</v>
      </c>
      <c r="S1" s="161" t="s">
        <v>672</v>
      </c>
      <c r="T1" s="161" t="s">
        <v>758</v>
      </c>
      <c r="U1" s="161" t="s">
        <v>759</v>
      </c>
      <c r="V1" s="161" t="s">
        <v>760</v>
      </c>
      <c r="W1" s="161" t="s">
        <v>676</v>
      </c>
      <c r="X1" s="161" t="s">
        <v>677</v>
      </c>
      <c r="Y1" s="161" t="s">
        <v>678</v>
      </c>
      <c r="Z1" s="161" t="s">
        <v>761</v>
      </c>
      <c r="AA1" s="161" t="s">
        <v>762</v>
      </c>
      <c r="AB1" s="161" t="s">
        <v>763</v>
      </c>
      <c r="AC1" s="161" t="s">
        <v>764</v>
      </c>
      <c r="AD1" s="161" t="s">
        <v>765</v>
      </c>
      <c r="AE1" s="161" t="s">
        <v>681</v>
      </c>
      <c r="AF1" s="161" t="s">
        <v>682</v>
      </c>
      <c r="AG1" s="161" t="s">
        <v>683</v>
      </c>
      <c r="AH1" s="161" t="s">
        <v>684</v>
      </c>
      <c r="AI1" s="161" t="s">
        <v>685</v>
      </c>
      <c r="AJ1" s="161" t="s">
        <v>766</v>
      </c>
      <c r="AK1" s="161" t="s">
        <v>767</v>
      </c>
      <c r="AL1" s="161" t="s">
        <v>768</v>
      </c>
      <c r="AM1" s="161" t="s">
        <v>769</v>
      </c>
      <c r="AN1" s="161" t="s">
        <v>770</v>
      </c>
      <c r="AO1" s="161" t="s">
        <v>771</v>
      </c>
      <c r="AP1" s="161" t="s">
        <v>687</v>
      </c>
      <c r="AQ1" s="161" t="s">
        <v>688</v>
      </c>
      <c r="AR1" s="161" t="s">
        <v>689</v>
      </c>
      <c r="AS1" s="161" t="s">
        <v>690</v>
      </c>
      <c r="AT1" s="161" t="s">
        <v>691</v>
      </c>
      <c r="AU1" s="161" t="s">
        <v>772</v>
      </c>
      <c r="AV1" s="161" t="s">
        <v>773</v>
      </c>
      <c r="AW1" s="161" t="s">
        <v>774</v>
      </c>
      <c r="AX1" s="161" t="s">
        <v>649</v>
      </c>
      <c r="AY1" s="161" t="s">
        <v>692</v>
      </c>
      <c r="AZ1" s="161" t="s">
        <v>693</v>
      </c>
      <c r="BA1" s="161" t="s">
        <v>694</v>
      </c>
      <c r="BB1" s="161" t="s">
        <v>650</v>
      </c>
      <c r="BC1" s="161" t="s">
        <v>651</v>
      </c>
      <c r="BD1" s="161" t="s">
        <v>695</v>
      </c>
      <c r="BE1" s="161" t="s">
        <v>696</v>
      </c>
      <c r="BF1" s="161" t="s">
        <v>652</v>
      </c>
      <c r="BG1" s="161" t="s">
        <v>697</v>
      </c>
      <c r="BH1" s="161" t="s">
        <v>698</v>
      </c>
      <c r="BI1" s="161" t="s">
        <v>699</v>
      </c>
      <c r="BJ1" s="161" t="s">
        <v>700</v>
      </c>
      <c r="BK1" s="161" t="s">
        <v>620</v>
      </c>
      <c r="BL1" s="161" t="s">
        <v>653</v>
      </c>
      <c r="BM1" s="161" t="s">
        <v>701</v>
      </c>
      <c r="BN1" s="161" t="s">
        <v>702</v>
      </c>
      <c r="BO1" s="161" t="s">
        <v>703</v>
      </c>
      <c r="BP1" s="161" t="s">
        <v>704</v>
      </c>
      <c r="BQ1" s="161" t="s">
        <v>705</v>
      </c>
      <c r="BR1" s="161" t="s">
        <v>706</v>
      </c>
      <c r="BS1" s="161" t="s">
        <v>707</v>
      </c>
      <c r="BT1" s="161" t="s">
        <v>708</v>
      </c>
      <c r="BU1" s="161" t="s">
        <v>709</v>
      </c>
      <c r="BV1" s="161" t="s">
        <v>710</v>
      </c>
      <c r="BW1" s="161" t="s">
        <v>711</v>
      </c>
      <c r="BX1" s="161" t="s">
        <v>712</v>
      </c>
      <c r="BY1" s="161" t="s">
        <v>713</v>
      </c>
      <c r="BZ1" s="161" t="s">
        <v>714</v>
      </c>
      <c r="CA1" s="161" t="s">
        <v>715</v>
      </c>
      <c r="CB1" s="161" t="s">
        <v>716</v>
      </c>
      <c r="CC1" s="161" t="s">
        <v>656</v>
      </c>
      <c r="CD1" s="161" t="s">
        <v>657</v>
      </c>
      <c r="CE1" s="161" t="s">
        <v>658</v>
      </c>
      <c r="CF1" s="161" t="s">
        <v>659</v>
      </c>
      <c r="CG1" s="161" t="s">
        <v>717</v>
      </c>
      <c r="CH1" s="161" t="s">
        <v>718</v>
      </c>
      <c r="CI1" s="161" t="s">
        <v>719</v>
      </c>
      <c r="CJ1" s="161" t="s">
        <v>720</v>
      </c>
      <c r="CK1" s="161" t="s">
        <v>721</v>
      </c>
      <c r="CL1" s="161" t="s">
        <v>722</v>
      </c>
      <c r="CM1" s="161" t="s">
        <v>723</v>
      </c>
      <c r="CN1" s="161" t="s">
        <v>724</v>
      </c>
      <c r="CO1" s="161" t="s">
        <v>725</v>
      </c>
      <c r="CP1" s="161" t="s">
        <v>726</v>
      </c>
      <c r="CQ1" s="161" t="s">
        <v>727</v>
      </c>
      <c r="CR1" s="161" t="s">
        <v>728</v>
      </c>
      <c r="CS1" s="161" t="s">
        <v>729</v>
      </c>
      <c r="CT1" s="161" t="s">
        <v>730</v>
      </c>
      <c r="CU1" s="161" t="s">
        <v>660</v>
      </c>
      <c r="CV1" s="161" t="s">
        <v>731</v>
      </c>
      <c r="CW1" s="161" t="s">
        <v>732</v>
      </c>
      <c r="CX1" s="161" t="s">
        <v>733</v>
      </c>
      <c r="CY1" s="161" t="s">
        <v>734</v>
      </c>
      <c r="CZ1" s="161" t="s">
        <v>661</v>
      </c>
      <c r="DA1" s="161" t="s">
        <v>735</v>
      </c>
      <c r="DB1" s="161" t="s">
        <v>736</v>
      </c>
      <c r="DC1" s="161" t="s">
        <v>737</v>
      </c>
      <c r="DD1" s="161" t="s">
        <v>738</v>
      </c>
      <c r="DE1" s="161" t="s">
        <v>739</v>
      </c>
      <c r="DF1" s="161" t="s">
        <v>662</v>
      </c>
      <c r="DG1" s="161" t="s">
        <v>740</v>
      </c>
      <c r="DH1" s="161" t="s">
        <v>741</v>
      </c>
      <c r="DI1" s="161" t="s">
        <v>663</v>
      </c>
      <c r="DJ1" s="161" t="s">
        <v>742</v>
      </c>
      <c r="DK1" s="161" t="s">
        <v>743</v>
      </c>
      <c r="DL1" s="161" t="s">
        <v>744</v>
      </c>
      <c r="DM1" s="161" t="s">
        <v>664</v>
      </c>
      <c r="DN1" s="161" t="s">
        <v>745</v>
      </c>
      <c r="DO1" s="161" t="s">
        <v>746</v>
      </c>
      <c r="DP1" s="161" t="s">
        <v>665</v>
      </c>
      <c r="DQ1" s="161" t="s">
        <v>666</v>
      </c>
      <c r="DR1" s="161" t="s">
        <v>747</v>
      </c>
      <c r="DS1" s="161" t="s">
        <v>748</v>
      </c>
      <c r="DT1" s="161" t="s">
        <v>667</v>
      </c>
      <c r="DU1" s="161" t="s">
        <v>668</v>
      </c>
      <c r="DV1" s="161" t="s">
        <v>749</v>
      </c>
      <c r="DW1" s="161" t="s">
        <v>750</v>
      </c>
      <c r="DX1" s="161" t="s">
        <v>751</v>
      </c>
      <c r="DY1" s="161" t="s">
        <v>629</v>
      </c>
      <c r="DZ1" s="161" t="s">
        <v>669</v>
      </c>
      <c r="EA1" s="161" t="s">
        <v>752</v>
      </c>
      <c r="EB1" s="161" t="s">
        <v>753</v>
      </c>
      <c r="EC1" s="161" t="s">
        <v>754</v>
      </c>
      <c r="ED1" s="161" t="s">
        <v>755</v>
      </c>
      <c r="EE1" s="161" t="s">
        <v>756</v>
      </c>
      <c r="EF1" s="161" t="s">
        <v>757</v>
      </c>
      <c r="EG1" s="161" t="s">
        <v>670</v>
      </c>
      <c r="EH1" s="161" t="s">
        <v>475</v>
      </c>
      <c r="EI1" s="161" t="s">
        <v>476</v>
      </c>
      <c r="EJ1" s="161" t="s">
        <v>477</v>
      </c>
    </row>
    <row r="2" spans="2:7" ht="12.75" customHeight="1">
      <c r="B2" s="1"/>
      <c r="D2" s="2"/>
      <c r="E2" s="2"/>
      <c r="F2" s="50"/>
      <c r="G2" s="18"/>
    </row>
    <row r="3" spans="3:10" ht="12.75" customHeight="1">
      <c r="C3"/>
      <c r="G3"/>
      <c r="I3">
        <v>12</v>
      </c>
      <c r="J3" t="s">
        <v>759</v>
      </c>
    </row>
    <row r="4" spans="1:7" ht="12.75" customHeight="1">
      <c r="A4" s="45">
        <v>0</v>
      </c>
      <c r="B4" s="44" t="s">
        <v>429</v>
      </c>
      <c r="C4" s="45"/>
      <c r="D4" s="47" t="s">
        <v>444</v>
      </c>
      <c r="E4" s="47">
        <v>9415.014296031464</v>
      </c>
      <c r="F4" s="44">
        <v>1.5083329535455725</v>
      </c>
      <c r="G4" s="44">
        <v>6242</v>
      </c>
    </row>
    <row r="5" spans="1:7" ht="12.75" customHeight="1">
      <c r="A5" s="5"/>
      <c r="D5" s="1"/>
      <c r="E5" s="1"/>
      <c r="F5" s="51"/>
      <c r="G5" s="3"/>
    </row>
    <row r="6" spans="1:7" ht="12.75" customHeight="1">
      <c r="A6" s="5"/>
      <c r="D6" s="1"/>
      <c r="E6" s="1"/>
      <c r="F6" s="51"/>
      <c r="G6" s="3"/>
    </row>
    <row r="7" spans="1:7" ht="12.75" customHeight="1">
      <c r="A7" s="17" t="s">
        <v>445</v>
      </c>
      <c r="B7" s="32" t="s">
        <v>217</v>
      </c>
      <c r="C7" s="17">
        <v>1</v>
      </c>
      <c r="D7" s="17" t="s">
        <v>443</v>
      </c>
      <c r="E7" s="17">
        <v>157.3668183417854</v>
      </c>
      <c r="F7" s="146">
        <v>1.589563821634196</v>
      </c>
      <c r="G7" s="20">
        <v>99</v>
      </c>
    </row>
    <row r="8" spans="1:7" ht="12.75" customHeight="1">
      <c r="A8" s="14" t="s">
        <v>446</v>
      </c>
      <c r="B8" s="33" t="s">
        <v>395</v>
      </c>
      <c r="C8" s="14">
        <v>2</v>
      </c>
      <c r="D8" s="14" t="s">
        <v>442</v>
      </c>
      <c r="E8" s="14">
        <v>274.5502341434021</v>
      </c>
      <c r="F8" s="147">
        <v>0.9467249453220763</v>
      </c>
      <c r="G8" s="21">
        <v>290</v>
      </c>
    </row>
    <row r="9" spans="1:7" ht="12.75" customHeight="1">
      <c r="A9" s="15" t="s">
        <v>447</v>
      </c>
      <c r="B9" s="34" t="s">
        <v>117</v>
      </c>
      <c r="C9" s="15">
        <v>3</v>
      </c>
      <c r="D9" s="15" t="s">
        <v>441</v>
      </c>
      <c r="E9" s="15">
        <v>673.9920007338885</v>
      </c>
      <c r="F9" s="148">
        <v>1.521426638225482</v>
      </c>
      <c r="G9" s="22">
        <v>443</v>
      </c>
    </row>
    <row r="10" spans="1:7" ht="12.75" customHeight="1">
      <c r="A10" s="16" t="s">
        <v>448</v>
      </c>
      <c r="B10" s="35" t="s">
        <v>396</v>
      </c>
      <c r="C10" s="16">
        <v>4</v>
      </c>
      <c r="D10" s="16" t="s">
        <v>440</v>
      </c>
      <c r="E10" s="16">
        <v>6765.810541713577</v>
      </c>
      <c r="F10" s="149">
        <v>4.870993910520934</v>
      </c>
      <c r="G10" s="23">
        <v>1389</v>
      </c>
    </row>
    <row r="11" spans="1:7" ht="12.75" customHeight="1">
      <c r="A11" s="7" t="s">
        <v>449</v>
      </c>
      <c r="B11" s="36" t="s">
        <v>397</v>
      </c>
      <c r="C11" s="7">
        <v>5</v>
      </c>
      <c r="D11" s="7" t="s">
        <v>439</v>
      </c>
      <c r="E11" s="7">
        <v>1288.6019543377156</v>
      </c>
      <c r="F11" s="150">
        <v>2.2726665861335373</v>
      </c>
      <c r="G11" s="24">
        <v>567</v>
      </c>
    </row>
    <row r="12" spans="1:7" ht="12.75" customHeight="1">
      <c r="A12" s="10" t="s">
        <v>455</v>
      </c>
      <c r="B12" s="37" t="s">
        <v>398</v>
      </c>
      <c r="C12" s="10">
        <v>6</v>
      </c>
      <c r="D12" s="10" t="s">
        <v>438</v>
      </c>
      <c r="E12" s="10">
        <v>100.318254890648</v>
      </c>
      <c r="F12" s="151">
        <v>0.23772098315319432</v>
      </c>
      <c r="G12" s="25">
        <v>422</v>
      </c>
    </row>
    <row r="13" spans="1:7" ht="12.75" customHeight="1">
      <c r="A13" s="11" t="s">
        <v>450</v>
      </c>
      <c r="B13" s="38" t="s">
        <v>399</v>
      </c>
      <c r="C13" s="11">
        <v>7</v>
      </c>
      <c r="D13" s="11" t="s">
        <v>437</v>
      </c>
      <c r="E13" s="11">
        <v>149.94144784087015</v>
      </c>
      <c r="F13" s="152">
        <v>0.1074849088465019</v>
      </c>
      <c r="G13" s="26">
        <v>1395</v>
      </c>
    </row>
    <row r="14" spans="1:7" ht="12.75" customHeight="1">
      <c r="A14" s="13" t="s">
        <v>451</v>
      </c>
      <c r="B14" s="39" t="s">
        <v>70</v>
      </c>
      <c r="C14" s="13">
        <v>8</v>
      </c>
      <c r="D14" s="13" t="s">
        <v>436</v>
      </c>
      <c r="E14" s="13">
        <v>4.433044029578104</v>
      </c>
      <c r="F14" s="153">
        <v>0.01026167599439376</v>
      </c>
      <c r="G14" s="27">
        <v>432</v>
      </c>
    </row>
    <row r="15" spans="1:140" ht="12.75" customHeight="1">
      <c r="A15" s="12" t="s">
        <v>452</v>
      </c>
      <c r="B15" s="40" t="s">
        <v>114</v>
      </c>
      <c r="C15" s="12">
        <v>9</v>
      </c>
      <c r="D15" s="12" t="s">
        <v>435</v>
      </c>
      <c r="E15" s="12">
        <v>0</v>
      </c>
      <c r="F15" s="154">
        <v>0</v>
      </c>
      <c r="G15" s="28">
        <v>262</v>
      </c>
      <c r="I15" s="59" t="s">
        <v>480</v>
      </c>
      <c r="J15" s="60"/>
      <c r="K15" s="61"/>
      <c r="L15" s="62"/>
      <c r="M15" s="63" t="s">
        <v>481</v>
      </c>
      <c r="N15" s="63"/>
      <c r="O15" s="63"/>
      <c r="P15" s="64" t="s">
        <v>482</v>
      </c>
      <c r="Q15" s="63" t="s">
        <v>483</v>
      </c>
      <c r="R15" s="64" t="s">
        <v>484</v>
      </c>
      <c r="S15" s="63" t="s">
        <v>485</v>
      </c>
      <c r="T15" s="64" t="s">
        <v>486</v>
      </c>
      <c r="U15" s="63" t="s">
        <v>487</v>
      </c>
      <c r="V15" s="64" t="s">
        <v>488</v>
      </c>
      <c r="W15" s="64" t="s">
        <v>489</v>
      </c>
      <c r="X15" s="63" t="s">
        <v>490</v>
      </c>
      <c r="Y15" s="64" t="s">
        <v>491</v>
      </c>
      <c r="Z15" s="63" t="s">
        <v>492</v>
      </c>
      <c r="AA15" s="64" t="s">
        <v>493</v>
      </c>
      <c r="AB15" s="63" t="s">
        <v>494</v>
      </c>
      <c r="AC15" s="64" t="s">
        <v>495</v>
      </c>
      <c r="AD15" s="63" t="s">
        <v>496</v>
      </c>
      <c r="AE15" s="64" t="s">
        <v>497</v>
      </c>
      <c r="AF15" s="63" t="s">
        <v>498</v>
      </c>
      <c r="AG15" s="64" t="s">
        <v>499</v>
      </c>
      <c r="AH15" s="63" t="s">
        <v>500</v>
      </c>
      <c r="AI15" s="64" t="s">
        <v>501</v>
      </c>
      <c r="AJ15" s="63" t="s">
        <v>502</v>
      </c>
      <c r="AK15" s="64" t="s">
        <v>503</v>
      </c>
      <c r="AL15" s="63" t="s">
        <v>504</v>
      </c>
      <c r="AM15" s="64" t="s">
        <v>505</v>
      </c>
      <c r="AN15" s="63" t="s">
        <v>506</v>
      </c>
      <c r="AO15" s="64" t="s">
        <v>507</v>
      </c>
      <c r="AP15" s="63" t="s">
        <v>508</v>
      </c>
      <c r="AQ15" s="64" t="s">
        <v>509</v>
      </c>
      <c r="AR15" s="63" t="s">
        <v>510</v>
      </c>
      <c r="AS15" s="64" t="s">
        <v>511</v>
      </c>
      <c r="AT15" s="63" t="s">
        <v>512</v>
      </c>
      <c r="AU15" s="64" t="s">
        <v>513</v>
      </c>
      <c r="AV15" s="63" t="s">
        <v>514</v>
      </c>
      <c r="AW15" s="64" t="s">
        <v>515</v>
      </c>
      <c r="AX15" s="63" t="s">
        <v>516</v>
      </c>
      <c r="AY15" s="64" t="s">
        <v>517</v>
      </c>
      <c r="AZ15" s="63" t="s">
        <v>518</v>
      </c>
      <c r="BA15" s="64" t="s">
        <v>519</v>
      </c>
      <c r="BB15" s="63" t="s">
        <v>520</v>
      </c>
      <c r="BC15" s="64" t="s">
        <v>521</v>
      </c>
      <c r="BD15" s="63" t="s">
        <v>522</v>
      </c>
      <c r="BE15" s="64" t="s">
        <v>523</v>
      </c>
      <c r="BF15" s="64" t="s">
        <v>524</v>
      </c>
      <c r="BG15" s="63" t="s">
        <v>525</v>
      </c>
      <c r="BH15" s="64" t="s">
        <v>526</v>
      </c>
      <c r="BI15" s="63" t="s">
        <v>527</v>
      </c>
      <c r="BJ15" s="64" t="s">
        <v>528</v>
      </c>
      <c r="BK15" s="65" t="s">
        <v>529</v>
      </c>
      <c r="BL15" s="63" t="s">
        <v>530</v>
      </c>
      <c r="BM15" s="64" t="s">
        <v>531</v>
      </c>
      <c r="BN15" s="63" t="s">
        <v>532</v>
      </c>
      <c r="BO15" s="64" t="s">
        <v>533</v>
      </c>
      <c r="BP15" s="63" t="s">
        <v>534</v>
      </c>
      <c r="BQ15" s="64" t="s">
        <v>535</v>
      </c>
      <c r="BR15" s="63" t="s">
        <v>536</v>
      </c>
      <c r="BS15" s="64" t="s">
        <v>537</v>
      </c>
      <c r="BT15" s="63" t="s">
        <v>538</v>
      </c>
      <c r="BU15" s="64" t="s">
        <v>539</v>
      </c>
      <c r="BV15" s="63" t="s">
        <v>540</v>
      </c>
      <c r="BW15" s="64" t="s">
        <v>541</v>
      </c>
      <c r="BX15" s="63" t="s">
        <v>542</v>
      </c>
      <c r="BY15" s="64" t="s">
        <v>543</v>
      </c>
      <c r="BZ15" s="63" t="s">
        <v>544</v>
      </c>
      <c r="CA15" s="64" t="s">
        <v>545</v>
      </c>
      <c r="CB15" s="63" t="s">
        <v>546</v>
      </c>
      <c r="CC15" s="63" t="s">
        <v>547</v>
      </c>
      <c r="CD15" s="64" t="s">
        <v>548</v>
      </c>
      <c r="CE15" s="63" t="s">
        <v>549</v>
      </c>
      <c r="CF15" s="64" t="s">
        <v>550</v>
      </c>
      <c r="CG15" s="63" t="s">
        <v>551</v>
      </c>
      <c r="CH15" s="64" t="s">
        <v>552</v>
      </c>
      <c r="CI15" s="63" t="s">
        <v>553</v>
      </c>
      <c r="CJ15" s="64" t="s">
        <v>554</v>
      </c>
      <c r="CK15" s="63" t="s">
        <v>555</v>
      </c>
      <c r="CL15" s="64" t="s">
        <v>556</v>
      </c>
      <c r="CM15" s="63" t="s">
        <v>557</v>
      </c>
      <c r="CN15" s="64" t="s">
        <v>558</v>
      </c>
      <c r="CO15" s="63" t="s">
        <v>559</v>
      </c>
      <c r="CP15" s="64" t="s">
        <v>560</v>
      </c>
      <c r="CQ15" s="63" t="s">
        <v>561</v>
      </c>
      <c r="CR15" s="64" t="s">
        <v>562</v>
      </c>
      <c r="CS15" s="63" t="s">
        <v>563</v>
      </c>
      <c r="CT15" s="64" t="s">
        <v>564</v>
      </c>
      <c r="CU15" s="63" t="s">
        <v>565</v>
      </c>
      <c r="CV15" s="64" t="s">
        <v>566</v>
      </c>
      <c r="CW15" s="63" t="s">
        <v>567</v>
      </c>
      <c r="CX15" s="64" t="s">
        <v>568</v>
      </c>
      <c r="CY15" s="63" t="s">
        <v>569</v>
      </c>
      <c r="CZ15" s="63" t="s">
        <v>570</v>
      </c>
      <c r="DA15" s="64" t="s">
        <v>571</v>
      </c>
      <c r="DB15" s="63" t="s">
        <v>572</v>
      </c>
      <c r="DC15" s="64" t="s">
        <v>573</v>
      </c>
      <c r="DD15" s="63" t="s">
        <v>574</v>
      </c>
      <c r="DE15" s="64" t="s">
        <v>575</v>
      </c>
      <c r="DF15" s="65" t="s">
        <v>576</v>
      </c>
      <c r="DG15" s="66" t="s">
        <v>577</v>
      </c>
      <c r="DH15" s="65" t="s">
        <v>578</v>
      </c>
      <c r="DI15" s="64" t="s">
        <v>579</v>
      </c>
      <c r="DJ15" s="63" t="s">
        <v>580</v>
      </c>
      <c r="DK15" s="64" t="s">
        <v>581</v>
      </c>
      <c r="DL15" s="63" t="s">
        <v>582</v>
      </c>
      <c r="DM15" s="63" t="s">
        <v>583</v>
      </c>
      <c r="DN15" s="64" t="s">
        <v>584</v>
      </c>
      <c r="DO15" s="63" t="s">
        <v>585</v>
      </c>
      <c r="DP15" s="63" t="s">
        <v>586</v>
      </c>
      <c r="DQ15" s="64" t="s">
        <v>587</v>
      </c>
      <c r="DR15" s="63" t="s">
        <v>588</v>
      </c>
      <c r="DS15" s="64" t="s">
        <v>589</v>
      </c>
      <c r="DT15" s="64" t="s">
        <v>590</v>
      </c>
      <c r="DU15" s="64" t="s">
        <v>591</v>
      </c>
      <c r="DV15" s="63" t="s">
        <v>592</v>
      </c>
      <c r="DW15" s="64" t="s">
        <v>593</v>
      </c>
      <c r="DX15" s="63" t="s">
        <v>594</v>
      </c>
      <c r="DY15" s="63" t="s">
        <v>595</v>
      </c>
      <c r="DZ15" s="64" t="s">
        <v>596</v>
      </c>
      <c r="EA15" s="63" t="s">
        <v>597</v>
      </c>
      <c r="EB15" s="64" t="s">
        <v>598</v>
      </c>
      <c r="EC15" s="63" t="s">
        <v>599</v>
      </c>
      <c r="ED15" s="64" t="s">
        <v>600</v>
      </c>
      <c r="EE15" s="63" t="s">
        <v>601</v>
      </c>
      <c r="EF15" s="64" t="s">
        <v>602</v>
      </c>
      <c r="EG15" s="63" t="s">
        <v>603</v>
      </c>
      <c r="EH15" s="64" t="s">
        <v>604</v>
      </c>
      <c r="EI15" s="63" t="s">
        <v>605</v>
      </c>
      <c r="EJ15" s="64" t="s">
        <v>606</v>
      </c>
    </row>
    <row r="16" spans="1:140" ht="12.75" customHeight="1">
      <c r="A16" s="8" t="s">
        <v>454</v>
      </c>
      <c r="B16" s="41" t="s">
        <v>9</v>
      </c>
      <c r="C16" s="8">
        <v>10</v>
      </c>
      <c r="D16" s="8" t="s">
        <v>434</v>
      </c>
      <c r="E16" s="8">
        <v>0</v>
      </c>
      <c r="F16" s="155">
        <v>0</v>
      </c>
      <c r="G16" s="29">
        <v>425</v>
      </c>
      <c r="I16" s="67" t="s">
        <v>607</v>
      </c>
      <c r="J16" s="68"/>
      <c r="K16" s="69"/>
      <c r="L16" s="70"/>
      <c r="M16" s="71"/>
      <c r="N16" s="71"/>
      <c r="O16" s="71"/>
      <c r="P16" s="72" t="s">
        <v>608</v>
      </c>
      <c r="Q16" s="73"/>
      <c r="R16" s="74"/>
      <c r="S16" s="75"/>
      <c r="T16" s="75"/>
      <c r="U16" s="75"/>
      <c r="V16" s="75"/>
      <c r="W16" s="75"/>
      <c r="X16" s="75"/>
      <c r="Y16" s="75"/>
      <c r="Z16" s="75"/>
      <c r="AA16" s="75"/>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6" t="s">
        <v>609</v>
      </c>
      <c r="BL16" s="77"/>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8"/>
      <c r="CT16" s="78"/>
      <c r="CU16" s="74"/>
      <c r="CV16" s="74"/>
      <c r="CW16" s="74"/>
      <c r="CX16" s="78"/>
      <c r="CY16" s="78"/>
      <c r="CZ16" s="74"/>
      <c r="DA16" s="74"/>
      <c r="DB16" s="78"/>
      <c r="DC16" s="74"/>
      <c r="DD16" s="74"/>
      <c r="DE16" s="74"/>
      <c r="DF16" s="79"/>
      <c r="DG16" s="79"/>
      <c r="DH16" s="79"/>
      <c r="DI16" s="74"/>
      <c r="DJ16" s="74"/>
      <c r="DK16" s="74"/>
      <c r="DL16" s="74"/>
      <c r="DM16" s="74"/>
      <c r="DN16" s="74"/>
      <c r="DO16" s="74"/>
      <c r="DP16" s="74"/>
      <c r="DQ16" s="74"/>
      <c r="DR16" s="74"/>
      <c r="DS16" s="74"/>
      <c r="DT16" s="74"/>
      <c r="DU16" s="74"/>
      <c r="DV16" s="74"/>
      <c r="DW16" s="74"/>
      <c r="DX16" s="74"/>
      <c r="DY16" s="80" t="s">
        <v>610</v>
      </c>
      <c r="DZ16" s="77"/>
      <c r="EA16" s="74"/>
      <c r="EB16" s="74"/>
      <c r="EC16" s="74"/>
      <c r="ED16" s="74"/>
      <c r="EE16" s="74"/>
      <c r="EF16" s="78"/>
      <c r="EG16" s="74"/>
      <c r="EH16" s="74"/>
      <c r="EI16" s="74"/>
      <c r="EJ16" s="74"/>
    </row>
    <row r="17" spans="1:140" ht="12.75" customHeight="1">
      <c r="A17" s="6" t="s">
        <v>453</v>
      </c>
      <c r="B17" s="42" t="s">
        <v>2</v>
      </c>
      <c r="C17" s="6">
        <v>11</v>
      </c>
      <c r="D17" s="6" t="s">
        <v>432</v>
      </c>
      <c r="E17" s="6">
        <v>0</v>
      </c>
      <c r="F17" s="156">
        <v>0</v>
      </c>
      <c r="G17" s="30">
        <v>392</v>
      </c>
      <c r="I17" s="81" t="s">
        <v>611</v>
      </c>
      <c r="J17" s="68"/>
      <c r="K17" s="82"/>
      <c r="L17" s="83" t="s">
        <v>612</v>
      </c>
      <c r="M17" s="84" t="s">
        <v>613</v>
      </c>
      <c r="N17" s="85"/>
      <c r="O17" s="86"/>
      <c r="P17" s="87" t="s">
        <v>614</v>
      </c>
      <c r="Q17" s="73" t="s">
        <v>615</v>
      </c>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t="s">
        <v>616</v>
      </c>
      <c r="AY17" s="77"/>
      <c r="AZ17" s="77"/>
      <c r="BA17" s="77"/>
      <c r="BB17" s="77" t="s">
        <v>617</v>
      </c>
      <c r="BC17" s="77" t="s">
        <v>618</v>
      </c>
      <c r="BD17" s="77"/>
      <c r="BE17" s="77"/>
      <c r="BF17" s="77" t="s">
        <v>619</v>
      </c>
      <c r="BG17" s="77"/>
      <c r="BH17" s="77"/>
      <c r="BI17" s="77"/>
      <c r="BJ17" s="77"/>
      <c r="BK17" s="88" t="s">
        <v>620</v>
      </c>
      <c r="BL17" s="77" t="s">
        <v>615</v>
      </c>
      <c r="BM17" s="77"/>
      <c r="BN17" s="77"/>
      <c r="BO17" s="77"/>
      <c r="BP17" s="77"/>
      <c r="BQ17" s="77"/>
      <c r="BR17" s="77"/>
      <c r="BS17" s="77"/>
      <c r="BT17" s="77"/>
      <c r="BU17" s="77"/>
      <c r="BV17" s="77"/>
      <c r="BW17" s="77"/>
      <c r="BX17" s="77"/>
      <c r="BY17" s="77"/>
      <c r="BZ17" s="77"/>
      <c r="CA17" s="77"/>
      <c r="CB17" s="77"/>
      <c r="CC17" s="77" t="s">
        <v>616</v>
      </c>
      <c r="CD17" s="77" t="s">
        <v>617</v>
      </c>
      <c r="CE17" s="77" t="s">
        <v>618</v>
      </c>
      <c r="CF17" s="77" t="s">
        <v>619</v>
      </c>
      <c r="CG17" s="77"/>
      <c r="CH17" s="77"/>
      <c r="CI17" s="77"/>
      <c r="CJ17" s="77"/>
      <c r="CK17" s="77"/>
      <c r="CL17" s="77"/>
      <c r="CM17" s="77"/>
      <c r="CN17" s="77"/>
      <c r="CO17" s="77"/>
      <c r="CP17" s="77"/>
      <c r="CQ17" s="77"/>
      <c r="CR17" s="77"/>
      <c r="CS17" s="89"/>
      <c r="CT17" s="89"/>
      <c r="CU17" s="77" t="s">
        <v>621</v>
      </c>
      <c r="CV17" s="77"/>
      <c r="CW17" s="77"/>
      <c r="CX17" s="89"/>
      <c r="CY17" s="89"/>
      <c r="CZ17" s="77" t="s">
        <v>622</v>
      </c>
      <c r="DA17" s="77"/>
      <c r="DB17" s="89"/>
      <c r="DC17" s="77"/>
      <c r="DD17" s="77"/>
      <c r="DE17" s="77"/>
      <c r="DF17" s="90" t="s">
        <v>623</v>
      </c>
      <c r="DG17" s="90"/>
      <c r="DH17" s="90"/>
      <c r="DI17" s="77" t="s">
        <v>608</v>
      </c>
      <c r="DJ17" s="77"/>
      <c r="DK17" s="77"/>
      <c r="DL17" s="77"/>
      <c r="DM17" s="77" t="s">
        <v>624</v>
      </c>
      <c r="DN17" s="77"/>
      <c r="DO17" s="77"/>
      <c r="DP17" s="77" t="s">
        <v>625</v>
      </c>
      <c r="DQ17" s="77" t="s">
        <v>626</v>
      </c>
      <c r="DR17" s="77"/>
      <c r="DS17" s="77"/>
      <c r="DT17" s="77" t="s">
        <v>627</v>
      </c>
      <c r="DU17" s="77" t="s">
        <v>628</v>
      </c>
      <c r="DV17" s="77"/>
      <c r="DW17" s="77"/>
      <c r="DX17" s="77"/>
      <c r="DY17" s="91" t="s">
        <v>629</v>
      </c>
      <c r="DZ17" s="77" t="s">
        <v>615</v>
      </c>
      <c r="EA17" s="77"/>
      <c r="EB17" s="77"/>
      <c r="EC17" s="77"/>
      <c r="ED17" s="77"/>
      <c r="EE17" s="77"/>
      <c r="EF17" s="89"/>
      <c r="EG17" s="77" t="s">
        <v>616</v>
      </c>
      <c r="EH17" s="77"/>
      <c r="EI17" s="77"/>
      <c r="EJ17" s="77"/>
    </row>
    <row r="18" spans="1:140" ht="12.75" customHeight="1">
      <c r="A18" s="9" t="s">
        <v>454</v>
      </c>
      <c r="B18" s="43" t="s">
        <v>18</v>
      </c>
      <c r="C18" s="9">
        <v>12</v>
      </c>
      <c r="D18" s="9" t="s">
        <v>433</v>
      </c>
      <c r="E18" s="9">
        <v>0</v>
      </c>
      <c r="F18" s="157">
        <v>0</v>
      </c>
      <c r="G18" s="31">
        <v>128</v>
      </c>
      <c r="I18" s="67"/>
      <c r="J18" s="68" t="s">
        <v>630</v>
      </c>
      <c r="K18" s="68" t="s">
        <v>631</v>
      </c>
      <c r="L18" s="70"/>
      <c r="M18" s="92"/>
      <c r="N18" s="93" t="s">
        <v>632</v>
      </c>
      <c r="O18" s="94" t="s">
        <v>633</v>
      </c>
      <c r="P18" s="87"/>
      <c r="Q18" s="95" t="s">
        <v>634</v>
      </c>
      <c r="R18" s="96" t="s">
        <v>635</v>
      </c>
      <c r="S18" s="96" t="s">
        <v>636</v>
      </c>
      <c r="T18" s="97"/>
      <c r="U18" s="97"/>
      <c r="V18" s="97"/>
      <c r="W18" s="96" t="s">
        <v>637</v>
      </c>
      <c r="X18" s="96" t="s">
        <v>638</v>
      </c>
      <c r="Y18" s="96" t="s">
        <v>639</v>
      </c>
      <c r="Z18" s="97"/>
      <c r="AA18" s="97"/>
      <c r="AB18" s="97"/>
      <c r="AC18" s="97"/>
      <c r="AD18" s="97"/>
      <c r="AE18" s="96" t="s">
        <v>640</v>
      </c>
      <c r="AF18" s="96" t="s">
        <v>641</v>
      </c>
      <c r="AG18" s="96"/>
      <c r="AH18" s="96" t="s">
        <v>642</v>
      </c>
      <c r="AI18" s="96" t="s">
        <v>643</v>
      </c>
      <c r="AJ18" s="97"/>
      <c r="AK18" s="97"/>
      <c r="AL18" s="97"/>
      <c r="AM18" s="97"/>
      <c r="AN18" s="97"/>
      <c r="AO18" s="97"/>
      <c r="AP18" s="96" t="s">
        <v>644</v>
      </c>
      <c r="AQ18" s="96" t="s">
        <v>645</v>
      </c>
      <c r="AR18" s="96" t="s">
        <v>646</v>
      </c>
      <c r="AS18" s="96" t="s">
        <v>647</v>
      </c>
      <c r="AT18" s="96" t="s">
        <v>648</v>
      </c>
      <c r="AU18" s="97"/>
      <c r="AV18" s="97"/>
      <c r="AW18" s="97"/>
      <c r="AX18" s="98" t="s">
        <v>649</v>
      </c>
      <c r="AY18" s="96" t="s">
        <v>635</v>
      </c>
      <c r="AZ18" s="96" t="s">
        <v>636</v>
      </c>
      <c r="BA18" s="96" t="s">
        <v>637</v>
      </c>
      <c r="BB18" s="98" t="s">
        <v>650</v>
      </c>
      <c r="BC18" s="98" t="s">
        <v>651</v>
      </c>
      <c r="BD18" s="96" t="s">
        <v>635</v>
      </c>
      <c r="BE18" s="96" t="s">
        <v>636</v>
      </c>
      <c r="BF18" s="98" t="s">
        <v>652</v>
      </c>
      <c r="BG18" s="96" t="s">
        <v>635</v>
      </c>
      <c r="BH18" s="96" t="s">
        <v>636</v>
      </c>
      <c r="BI18" s="96" t="s">
        <v>637</v>
      </c>
      <c r="BJ18" s="96" t="s">
        <v>638</v>
      </c>
      <c r="BK18" s="99"/>
      <c r="BL18" s="98" t="s">
        <v>653</v>
      </c>
      <c r="BM18" s="96" t="s">
        <v>635</v>
      </c>
      <c r="BN18" s="96" t="s">
        <v>636</v>
      </c>
      <c r="BO18" s="96" t="s">
        <v>637</v>
      </c>
      <c r="BP18" s="96" t="s">
        <v>638</v>
      </c>
      <c r="BQ18" s="96" t="s">
        <v>639</v>
      </c>
      <c r="BR18" s="96" t="s">
        <v>640</v>
      </c>
      <c r="BS18" s="96" t="s">
        <v>641</v>
      </c>
      <c r="BT18" s="96" t="s">
        <v>642</v>
      </c>
      <c r="BU18" s="96" t="s">
        <v>643</v>
      </c>
      <c r="BV18" s="96" t="s">
        <v>644</v>
      </c>
      <c r="BW18" s="96" t="s">
        <v>645</v>
      </c>
      <c r="BX18" s="96" t="s">
        <v>646</v>
      </c>
      <c r="BY18" s="96" t="s">
        <v>647</v>
      </c>
      <c r="BZ18" s="96" t="s">
        <v>648</v>
      </c>
      <c r="CA18" s="96" t="s">
        <v>654</v>
      </c>
      <c r="CB18" s="96" t="s">
        <v>655</v>
      </c>
      <c r="CC18" s="98" t="s">
        <v>656</v>
      </c>
      <c r="CD18" s="98" t="s">
        <v>657</v>
      </c>
      <c r="CE18" s="98" t="s">
        <v>658</v>
      </c>
      <c r="CF18" s="98" t="s">
        <v>659</v>
      </c>
      <c r="CG18" s="96" t="s">
        <v>635</v>
      </c>
      <c r="CH18" s="96" t="s">
        <v>636</v>
      </c>
      <c r="CI18" s="96" t="s">
        <v>637</v>
      </c>
      <c r="CJ18" s="96" t="s">
        <v>638</v>
      </c>
      <c r="CK18" s="96" t="s">
        <v>639</v>
      </c>
      <c r="CL18" s="96" t="s">
        <v>640</v>
      </c>
      <c r="CM18" s="96" t="s">
        <v>641</v>
      </c>
      <c r="CN18" s="96" t="s">
        <v>642</v>
      </c>
      <c r="CO18" s="96" t="s">
        <v>643</v>
      </c>
      <c r="CP18" s="96" t="s">
        <v>644</v>
      </c>
      <c r="CQ18" s="96" t="s">
        <v>645</v>
      </c>
      <c r="CR18" s="96" t="s">
        <v>646</v>
      </c>
      <c r="CS18" s="100" t="s">
        <v>647</v>
      </c>
      <c r="CT18" s="100" t="s">
        <v>648</v>
      </c>
      <c r="CU18" s="98" t="s">
        <v>660</v>
      </c>
      <c r="CV18" s="96" t="s">
        <v>635</v>
      </c>
      <c r="CW18" s="96" t="s">
        <v>636</v>
      </c>
      <c r="CX18" s="100" t="s">
        <v>637</v>
      </c>
      <c r="CY18" s="100" t="s">
        <v>638</v>
      </c>
      <c r="CZ18" s="98" t="s">
        <v>661</v>
      </c>
      <c r="DA18" s="96" t="s">
        <v>635</v>
      </c>
      <c r="DB18" s="100" t="s">
        <v>636</v>
      </c>
      <c r="DC18" s="96" t="s">
        <v>637</v>
      </c>
      <c r="DD18" s="96" t="s">
        <v>638</v>
      </c>
      <c r="DE18" s="96" t="s">
        <v>639</v>
      </c>
      <c r="DF18" s="71" t="s">
        <v>662</v>
      </c>
      <c r="DG18" s="101" t="s">
        <v>635</v>
      </c>
      <c r="DH18" s="101" t="s">
        <v>636</v>
      </c>
      <c r="DI18" s="98" t="s">
        <v>663</v>
      </c>
      <c r="DJ18" s="96" t="s">
        <v>635</v>
      </c>
      <c r="DK18" s="96" t="s">
        <v>636</v>
      </c>
      <c r="DL18" s="96" t="s">
        <v>637</v>
      </c>
      <c r="DM18" s="98" t="s">
        <v>664</v>
      </c>
      <c r="DN18" s="75" t="s">
        <v>635</v>
      </c>
      <c r="DO18" s="96" t="s">
        <v>636</v>
      </c>
      <c r="DP18" s="98" t="s">
        <v>665</v>
      </c>
      <c r="DQ18" s="98" t="s">
        <v>666</v>
      </c>
      <c r="DR18" s="96" t="s">
        <v>635</v>
      </c>
      <c r="DS18" s="96" t="s">
        <v>636</v>
      </c>
      <c r="DT18" s="98" t="s">
        <v>667</v>
      </c>
      <c r="DU18" s="98" t="s">
        <v>668</v>
      </c>
      <c r="DV18" s="96" t="s">
        <v>635</v>
      </c>
      <c r="DW18" s="96" t="s">
        <v>636</v>
      </c>
      <c r="DX18" s="96" t="s">
        <v>637</v>
      </c>
      <c r="DY18" s="102"/>
      <c r="DZ18" s="98" t="s">
        <v>669</v>
      </c>
      <c r="EA18" s="96" t="s">
        <v>635</v>
      </c>
      <c r="EB18" s="96" t="s">
        <v>636</v>
      </c>
      <c r="EC18" s="96" t="s">
        <v>637</v>
      </c>
      <c r="ED18" s="96" t="s">
        <v>638</v>
      </c>
      <c r="EE18" s="96" t="s">
        <v>639</v>
      </c>
      <c r="EF18" s="100" t="s">
        <v>640</v>
      </c>
      <c r="EG18" s="98" t="s">
        <v>670</v>
      </c>
      <c r="EH18" s="96" t="s">
        <v>635</v>
      </c>
      <c r="EI18" s="96" t="s">
        <v>636</v>
      </c>
      <c r="EJ18" s="96" t="s">
        <v>637</v>
      </c>
    </row>
    <row r="19" spans="2:140" ht="12.75" customHeight="1">
      <c r="B19" s="1"/>
      <c r="D19" s="2"/>
      <c r="E19" s="2"/>
      <c r="F19" s="52"/>
      <c r="G19" s="2"/>
      <c r="I19" s="67"/>
      <c r="J19" s="68"/>
      <c r="K19" s="69"/>
      <c r="L19" s="70"/>
      <c r="M19" s="92"/>
      <c r="N19" s="93"/>
      <c r="O19" s="94"/>
      <c r="P19" s="87"/>
      <c r="Q19" s="103"/>
      <c r="R19" s="104" t="s">
        <v>671</v>
      </c>
      <c r="S19" s="104" t="s">
        <v>672</v>
      </c>
      <c r="T19" s="74" t="s">
        <v>673</v>
      </c>
      <c r="U19" s="74" t="s">
        <v>674</v>
      </c>
      <c r="V19" s="74" t="s">
        <v>675</v>
      </c>
      <c r="W19" s="104" t="s">
        <v>676</v>
      </c>
      <c r="X19" s="104" t="s">
        <v>677</v>
      </c>
      <c r="Y19" s="104" t="s">
        <v>678</v>
      </c>
      <c r="Z19" s="74" t="s">
        <v>673</v>
      </c>
      <c r="AA19" s="74" t="s">
        <v>674</v>
      </c>
      <c r="AB19" s="74" t="s">
        <v>675</v>
      </c>
      <c r="AC19" s="74" t="s">
        <v>679</v>
      </c>
      <c r="AD19" s="74" t="s">
        <v>680</v>
      </c>
      <c r="AE19" s="104" t="s">
        <v>681</v>
      </c>
      <c r="AF19" s="104" t="s">
        <v>682</v>
      </c>
      <c r="AG19" s="104" t="s">
        <v>683</v>
      </c>
      <c r="AH19" s="104" t="s">
        <v>684</v>
      </c>
      <c r="AI19" s="104" t="s">
        <v>685</v>
      </c>
      <c r="AJ19" s="74" t="s">
        <v>673</v>
      </c>
      <c r="AK19" s="74" t="s">
        <v>674</v>
      </c>
      <c r="AL19" s="74" t="s">
        <v>675</v>
      </c>
      <c r="AM19" s="74" t="s">
        <v>679</v>
      </c>
      <c r="AN19" s="74" t="s">
        <v>680</v>
      </c>
      <c r="AO19" s="74" t="s">
        <v>686</v>
      </c>
      <c r="AP19" s="104" t="s">
        <v>687</v>
      </c>
      <c r="AQ19" s="104" t="s">
        <v>688</v>
      </c>
      <c r="AR19" s="104" t="s">
        <v>689</v>
      </c>
      <c r="AS19" s="104" t="s">
        <v>690</v>
      </c>
      <c r="AT19" s="104" t="s">
        <v>691</v>
      </c>
      <c r="AU19" s="74" t="s">
        <v>673</v>
      </c>
      <c r="AV19" s="74" t="s">
        <v>674</v>
      </c>
      <c r="AW19" s="74" t="s">
        <v>675</v>
      </c>
      <c r="AX19" s="105"/>
      <c r="AY19" s="106" t="s">
        <v>692</v>
      </c>
      <c r="AZ19" s="106" t="s">
        <v>693</v>
      </c>
      <c r="BA19" s="106" t="s">
        <v>694</v>
      </c>
      <c r="BB19" s="105"/>
      <c r="BC19" s="105"/>
      <c r="BD19" s="106" t="s">
        <v>695</v>
      </c>
      <c r="BE19" s="106" t="s">
        <v>696</v>
      </c>
      <c r="BF19" s="105"/>
      <c r="BG19" s="106" t="s">
        <v>697</v>
      </c>
      <c r="BH19" s="106" t="s">
        <v>698</v>
      </c>
      <c r="BI19" s="106" t="s">
        <v>699</v>
      </c>
      <c r="BJ19" s="106" t="s">
        <v>700</v>
      </c>
      <c r="BK19" s="99"/>
      <c r="BL19" s="105"/>
      <c r="BM19" s="107" t="s">
        <v>701</v>
      </c>
      <c r="BN19" s="107" t="s">
        <v>702</v>
      </c>
      <c r="BO19" s="107" t="s">
        <v>703</v>
      </c>
      <c r="BP19" s="107" t="s">
        <v>704</v>
      </c>
      <c r="BQ19" s="107" t="s">
        <v>705</v>
      </c>
      <c r="BR19" s="107" t="s">
        <v>706</v>
      </c>
      <c r="BS19" s="107" t="s">
        <v>707</v>
      </c>
      <c r="BT19" s="107" t="s">
        <v>708</v>
      </c>
      <c r="BU19" s="107" t="s">
        <v>709</v>
      </c>
      <c r="BV19" s="107" t="s">
        <v>710</v>
      </c>
      <c r="BW19" s="107" t="s">
        <v>711</v>
      </c>
      <c r="BX19" s="107" t="s">
        <v>712</v>
      </c>
      <c r="BY19" s="107" t="s">
        <v>713</v>
      </c>
      <c r="BZ19" s="107" t="s">
        <v>714</v>
      </c>
      <c r="CA19" s="107" t="s">
        <v>715</v>
      </c>
      <c r="CB19" s="107" t="s">
        <v>716</v>
      </c>
      <c r="CC19" s="105"/>
      <c r="CD19" s="105"/>
      <c r="CE19" s="105"/>
      <c r="CF19" s="105"/>
      <c r="CG19" s="107" t="s">
        <v>717</v>
      </c>
      <c r="CH19" s="107" t="s">
        <v>718</v>
      </c>
      <c r="CI19" s="107" t="s">
        <v>719</v>
      </c>
      <c r="CJ19" s="107" t="s">
        <v>720</v>
      </c>
      <c r="CK19" s="107" t="s">
        <v>721</v>
      </c>
      <c r="CL19" s="107" t="s">
        <v>722</v>
      </c>
      <c r="CM19" s="107" t="s">
        <v>723</v>
      </c>
      <c r="CN19" s="107" t="s">
        <v>724</v>
      </c>
      <c r="CO19" s="107" t="s">
        <v>725</v>
      </c>
      <c r="CP19" s="107" t="s">
        <v>726</v>
      </c>
      <c r="CQ19" s="107" t="s">
        <v>727</v>
      </c>
      <c r="CR19" s="107" t="s">
        <v>728</v>
      </c>
      <c r="CS19" s="107" t="s">
        <v>729</v>
      </c>
      <c r="CT19" s="107" t="s">
        <v>730</v>
      </c>
      <c r="CU19" s="105"/>
      <c r="CV19" s="107" t="s">
        <v>731</v>
      </c>
      <c r="CW19" s="107" t="s">
        <v>732</v>
      </c>
      <c r="CX19" s="107" t="s">
        <v>733</v>
      </c>
      <c r="CY19" s="107" t="s">
        <v>734</v>
      </c>
      <c r="CZ19" s="105"/>
      <c r="DA19" s="107" t="s">
        <v>735</v>
      </c>
      <c r="DB19" s="107" t="s">
        <v>736</v>
      </c>
      <c r="DC19" s="107" t="s">
        <v>737</v>
      </c>
      <c r="DD19" s="107" t="s">
        <v>738</v>
      </c>
      <c r="DE19" s="107" t="s">
        <v>739</v>
      </c>
      <c r="DF19" s="84"/>
      <c r="DG19" s="108" t="s">
        <v>740</v>
      </c>
      <c r="DH19" s="108" t="s">
        <v>741</v>
      </c>
      <c r="DI19" s="105"/>
      <c r="DJ19" s="107" t="s">
        <v>742</v>
      </c>
      <c r="DK19" s="107" t="s">
        <v>743</v>
      </c>
      <c r="DL19" s="107" t="s">
        <v>744</v>
      </c>
      <c r="DM19" s="105"/>
      <c r="DN19" s="107" t="s">
        <v>745</v>
      </c>
      <c r="DO19" s="107" t="s">
        <v>746</v>
      </c>
      <c r="DP19" s="105"/>
      <c r="DQ19" s="105"/>
      <c r="DR19" s="107" t="s">
        <v>747</v>
      </c>
      <c r="DS19" s="107" t="s">
        <v>748</v>
      </c>
      <c r="DT19" s="105"/>
      <c r="DU19" s="105"/>
      <c r="DV19" s="107" t="s">
        <v>749</v>
      </c>
      <c r="DW19" s="107" t="s">
        <v>750</v>
      </c>
      <c r="DX19" s="107" t="s">
        <v>751</v>
      </c>
      <c r="DY19" s="102"/>
      <c r="DZ19" s="97"/>
      <c r="EA19" s="107" t="s">
        <v>752</v>
      </c>
      <c r="EB19" s="107" t="s">
        <v>753</v>
      </c>
      <c r="EC19" s="107" t="s">
        <v>754</v>
      </c>
      <c r="ED19" s="107" t="s">
        <v>755</v>
      </c>
      <c r="EE19" s="107" t="s">
        <v>756</v>
      </c>
      <c r="EF19" s="107" t="s">
        <v>757</v>
      </c>
      <c r="EG19" s="105"/>
      <c r="EH19" s="107" t="s">
        <v>475</v>
      </c>
      <c r="EI19" s="107" t="s">
        <v>476</v>
      </c>
      <c r="EJ19" s="107" t="s">
        <v>477</v>
      </c>
    </row>
    <row r="20" spans="2:140" ht="12.75" customHeight="1">
      <c r="B20" s="1"/>
      <c r="D20" s="2"/>
      <c r="E20" s="2"/>
      <c r="F20" s="52"/>
      <c r="G20" s="2"/>
      <c r="H20" s="2"/>
      <c r="I20" s="109"/>
      <c r="J20" s="68"/>
      <c r="K20" s="69"/>
      <c r="L20" s="70"/>
      <c r="M20" s="92"/>
      <c r="N20" s="93"/>
      <c r="O20" s="94"/>
      <c r="P20" s="87"/>
      <c r="Q20" s="103"/>
      <c r="R20" s="77"/>
      <c r="S20" s="77"/>
      <c r="T20" s="106" t="s">
        <v>758</v>
      </c>
      <c r="U20" s="106" t="s">
        <v>759</v>
      </c>
      <c r="V20" s="106" t="s">
        <v>760</v>
      </c>
      <c r="W20" s="77"/>
      <c r="X20" s="77"/>
      <c r="Y20" s="77"/>
      <c r="Z20" s="106" t="s">
        <v>761</v>
      </c>
      <c r="AA20" s="106" t="s">
        <v>762</v>
      </c>
      <c r="AB20" s="106" t="s">
        <v>763</v>
      </c>
      <c r="AC20" s="106" t="s">
        <v>764</v>
      </c>
      <c r="AD20" s="106" t="s">
        <v>765</v>
      </c>
      <c r="AE20" s="77"/>
      <c r="AF20" s="77"/>
      <c r="AG20" s="77"/>
      <c r="AH20" s="77"/>
      <c r="AI20" s="77"/>
      <c r="AJ20" s="106" t="s">
        <v>766</v>
      </c>
      <c r="AK20" s="106" t="s">
        <v>767</v>
      </c>
      <c r="AL20" s="106" t="s">
        <v>768</v>
      </c>
      <c r="AM20" s="106" t="s">
        <v>769</v>
      </c>
      <c r="AN20" s="106" t="s">
        <v>770</v>
      </c>
      <c r="AO20" s="106" t="s">
        <v>771</v>
      </c>
      <c r="AP20" s="77"/>
      <c r="AQ20" s="77"/>
      <c r="AR20" s="77"/>
      <c r="AS20" s="77"/>
      <c r="AT20" s="77"/>
      <c r="AU20" s="106" t="s">
        <v>772</v>
      </c>
      <c r="AV20" s="106" t="s">
        <v>773</v>
      </c>
      <c r="AW20" s="106" t="s">
        <v>774</v>
      </c>
      <c r="AX20" s="105"/>
      <c r="AY20" s="77"/>
      <c r="AZ20" s="77"/>
      <c r="BA20" s="77"/>
      <c r="BB20" s="105"/>
      <c r="BC20" s="105"/>
      <c r="BD20" s="77"/>
      <c r="BE20" s="77"/>
      <c r="BF20" s="105"/>
      <c r="BG20" s="77"/>
      <c r="BH20" s="77"/>
      <c r="BI20" s="77"/>
      <c r="BJ20" s="77"/>
      <c r="BK20" s="99"/>
      <c r="BL20" s="105"/>
      <c r="BM20" s="77"/>
      <c r="BN20" s="77"/>
      <c r="BO20" s="77"/>
      <c r="BP20" s="77"/>
      <c r="BQ20" s="77"/>
      <c r="BR20" s="77"/>
      <c r="BS20" s="77"/>
      <c r="BT20" s="77"/>
      <c r="BU20" s="77"/>
      <c r="BV20" s="77"/>
      <c r="BW20" s="77"/>
      <c r="BX20" s="77"/>
      <c r="BY20" s="77"/>
      <c r="BZ20" s="77"/>
      <c r="CA20" s="77"/>
      <c r="CB20" s="77"/>
      <c r="CC20" s="105"/>
      <c r="CD20" s="105"/>
      <c r="CE20" s="105"/>
      <c r="CF20" s="105"/>
      <c r="CG20" s="77"/>
      <c r="CH20" s="77"/>
      <c r="CI20" s="77"/>
      <c r="CJ20" s="77"/>
      <c r="CK20" s="77"/>
      <c r="CL20" s="77"/>
      <c r="CM20" s="77"/>
      <c r="CN20" s="77"/>
      <c r="CO20" s="77"/>
      <c r="CP20" s="77"/>
      <c r="CQ20" s="77"/>
      <c r="CR20" s="77"/>
      <c r="CS20" s="89"/>
      <c r="CT20" s="89"/>
      <c r="CU20" s="105"/>
      <c r="CV20" s="77"/>
      <c r="CW20" s="77"/>
      <c r="CX20" s="89"/>
      <c r="CY20" s="89"/>
      <c r="CZ20" s="105"/>
      <c r="DA20" s="77"/>
      <c r="DB20" s="89"/>
      <c r="DC20" s="77"/>
      <c r="DD20" s="77"/>
      <c r="DE20" s="77"/>
      <c r="DF20" s="84"/>
      <c r="DG20" s="90"/>
      <c r="DH20" s="90"/>
      <c r="DI20" s="105"/>
      <c r="DJ20" s="77"/>
      <c r="DK20" s="77"/>
      <c r="DL20" s="77"/>
      <c r="DM20" s="105"/>
      <c r="DN20" s="77"/>
      <c r="DO20" s="77"/>
      <c r="DP20" s="105"/>
      <c r="DQ20" s="105"/>
      <c r="DR20" s="77"/>
      <c r="DS20" s="77"/>
      <c r="DT20" s="105"/>
      <c r="DU20" s="105"/>
      <c r="DV20" s="77"/>
      <c r="DW20" s="77"/>
      <c r="DX20" s="77"/>
      <c r="DY20" s="102"/>
      <c r="DZ20" s="97"/>
      <c r="EA20" s="110"/>
      <c r="EB20" s="77"/>
      <c r="EC20" s="77"/>
      <c r="ED20" s="77"/>
      <c r="EE20" s="77"/>
      <c r="EF20" s="89"/>
      <c r="EG20" s="105"/>
      <c r="EH20" s="77"/>
      <c r="EI20" s="110"/>
      <c r="EJ20" s="77"/>
    </row>
    <row r="21" spans="1:140" ht="12.75">
      <c r="A21" s="6">
        <v>1</v>
      </c>
      <c r="B21" s="6" t="s">
        <v>0</v>
      </c>
      <c r="C21" s="6">
        <v>11</v>
      </c>
      <c r="D21" s="6" t="s">
        <v>1</v>
      </c>
      <c r="E21" s="6">
        <v>0</v>
      </c>
      <c r="F21" s="30">
        <v>0</v>
      </c>
      <c r="G21" s="30">
        <v>4.5</v>
      </c>
      <c r="H21" s="54">
        <v>0</v>
      </c>
      <c r="I21" s="111" t="s">
        <v>0</v>
      </c>
      <c r="J21" s="112" t="s">
        <v>775</v>
      </c>
      <c r="K21" s="113" t="s">
        <v>776</v>
      </c>
      <c r="L21" s="114">
        <v>4513.682</v>
      </c>
      <c r="M21" s="115">
        <v>1001.554775015165</v>
      </c>
      <c r="N21" s="116">
        <v>980.5606077323965</v>
      </c>
      <c r="O21" s="117">
        <v>1022.8688584824013</v>
      </c>
      <c r="P21" s="118">
        <v>78.04800160932915</v>
      </c>
      <c r="Q21" s="115">
        <v>13.975299987903448</v>
      </c>
      <c r="R21" s="53">
        <v>1.2642849008857957</v>
      </c>
      <c r="S21" s="53">
        <v>0.09829225895842905</v>
      </c>
      <c r="T21" s="54">
        <v>0.021968760758954663</v>
      </c>
      <c r="U21" s="54">
        <v>0</v>
      </c>
      <c r="V21" s="54">
        <v>0</v>
      </c>
      <c r="W21" s="53">
        <v>0.31362643624429015</v>
      </c>
      <c r="X21" s="53">
        <v>1.980673428035028</v>
      </c>
      <c r="Y21" s="53">
        <v>0.08859729152386012</v>
      </c>
      <c r="Z21" s="53">
        <v>0</v>
      </c>
      <c r="AA21" s="53">
        <v>0.08859729152386012</v>
      </c>
      <c r="AB21" s="53">
        <v>0</v>
      </c>
      <c r="AC21" s="54">
        <v>0</v>
      </c>
      <c r="AD21" s="54">
        <v>0</v>
      </c>
      <c r="AE21" s="53">
        <v>0.680559684975592</v>
      </c>
      <c r="AF21" s="53">
        <v>0.18938640338419943</v>
      </c>
      <c r="AG21" s="53">
        <v>0.16449541638068435</v>
      </c>
      <c r="AH21" s="53">
        <v>0.049786404979349455</v>
      </c>
      <c r="AI21" s="53">
        <v>0</v>
      </c>
      <c r="AJ21" s="54">
        <v>0</v>
      </c>
      <c r="AK21" s="53">
        <v>0</v>
      </c>
      <c r="AL21" s="54">
        <v>0</v>
      </c>
      <c r="AM21" s="54">
        <v>0</v>
      </c>
      <c r="AN21" s="54">
        <v>0</v>
      </c>
      <c r="AO21" s="54">
        <v>0</v>
      </c>
      <c r="AP21" s="53">
        <v>0</v>
      </c>
      <c r="AQ21" s="53">
        <v>0</v>
      </c>
      <c r="AR21" s="53">
        <v>0</v>
      </c>
      <c r="AS21" s="53">
        <v>0</v>
      </c>
      <c r="AT21" s="53">
        <v>0</v>
      </c>
      <c r="AU21" s="54">
        <v>0</v>
      </c>
      <c r="AV21" s="54">
        <v>0</v>
      </c>
      <c r="AW21" s="54">
        <v>0</v>
      </c>
      <c r="AX21" s="53">
        <v>61.14125895444119</v>
      </c>
      <c r="AY21" s="54">
        <v>60.89779918035874</v>
      </c>
      <c r="AZ21" s="54">
        <v>0.17505885438983074</v>
      </c>
      <c r="BA21" s="54">
        <v>0.06841642809573205</v>
      </c>
      <c r="BB21" s="53">
        <v>0.04799629216236324</v>
      </c>
      <c r="BC21" s="53">
        <v>2.056030974268901</v>
      </c>
      <c r="BD21" s="54">
        <v>0.16825509639358732</v>
      </c>
      <c r="BE21" s="54">
        <v>0.3744747636187042</v>
      </c>
      <c r="BF21" s="53">
        <v>0.8273998921501339</v>
      </c>
      <c r="BG21" s="54">
        <v>0</v>
      </c>
      <c r="BH21" s="54">
        <v>0</v>
      </c>
      <c r="BI21" s="54">
        <v>0</v>
      </c>
      <c r="BJ21" s="54">
        <v>0.6471279988266785</v>
      </c>
      <c r="BK21" s="119">
        <v>871.9021410901344</v>
      </c>
      <c r="BL21" s="53">
        <v>246.3970656328913</v>
      </c>
      <c r="BM21" s="54">
        <v>3.6098333910098233</v>
      </c>
      <c r="BN21" s="54">
        <v>3.692167503160391</v>
      </c>
      <c r="BO21" s="54">
        <v>11.889129539918851</v>
      </c>
      <c r="BP21" s="54">
        <v>41.38096126399689</v>
      </c>
      <c r="BQ21" s="54">
        <v>2.660105430555365</v>
      </c>
      <c r="BR21" s="54">
        <v>13.311465007946948</v>
      </c>
      <c r="BS21" s="54">
        <v>41.77033295655299</v>
      </c>
      <c r="BT21" s="54">
        <v>6.434950446221069</v>
      </c>
      <c r="BU21" s="54">
        <v>19.765823112926434</v>
      </c>
      <c r="BV21" s="54">
        <v>2.476791674734729</v>
      </c>
      <c r="BW21" s="54">
        <v>3.254750777746416</v>
      </c>
      <c r="BX21" s="54">
        <v>6.494885993297712</v>
      </c>
      <c r="BY21" s="54">
        <v>28.377010165979794</v>
      </c>
      <c r="BZ21" s="54">
        <v>10.189977938188823</v>
      </c>
      <c r="CA21" s="54">
        <v>15.169932219416433</v>
      </c>
      <c r="CB21" s="54">
        <v>7.541062928225781</v>
      </c>
      <c r="CC21" s="53">
        <v>6.389947275860374</v>
      </c>
      <c r="CD21" s="53">
        <v>15.849736423611589</v>
      </c>
      <c r="CE21" s="53">
        <v>5.901749392181373</v>
      </c>
      <c r="CF21" s="53">
        <v>55.19801793746214</v>
      </c>
      <c r="CG21" s="54">
        <v>0.572377495800546</v>
      </c>
      <c r="CH21" s="54">
        <v>0.14470669400281191</v>
      </c>
      <c r="CI21" s="54">
        <v>0.42023341475983467</v>
      </c>
      <c r="CJ21" s="54">
        <v>1.2926320462983438</v>
      </c>
      <c r="CK21" s="54">
        <v>4.55761615461612</v>
      </c>
      <c r="CL21" s="54">
        <v>24.09183899087264</v>
      </c>
      <c r="CM21" s="54">
        <v>7.1102173347612885</v>
      </c>
      <c r="CN21" s="54">
        <v>2.0444661365155987</v>
      </c>
      <c r="CO21" s="54">
        <v>8.606618720592191</v>
      </c>
      <c r="CP21" s="54">
        <v>0</v>
      </c>
      <c r="CQ21" s="54">
        <v>0</v>
      </c>
      <c r="CR21" s="54">
        <v>0</v>
      </c>
      <c r="CS21" s="54">
        <v>0</v>
      </c>
      <c r="CT21" s="54">
        <v>0</v>
      </c>
      <c r="CU21" s="53">
        <v>0</v>
      </c>
      <c r="CV21" s="54">
        <v>0</v>
      </c>
      <c r="CW21" s="54">
        <v>0</v>
      </c>
      <c r="CX21" s="54">
        <v>0</v>
      </c>
      <c r="CY21" s="54">
        <v>0</v>
      </c>
      <c r="CZ21" s="53">
        <v>431.3053068426176</v>
      </c>
      <c r="DA21" s="54">
        <v>2.271535743989054</v>
      </c>
      <c r="DB21" s="54">
        <v>8.127140990437518</v>
      </c>
      <c r="DC21" s="54">
        <v>196.87481306835528</v>
      </c>
      <c r="DD21" s="54">
        <v>106.71365417413102</v>
      </c>
      <c r="DE21" s="54">
        <v>4.305668853056108</v>
      </c>
      <c r="DF21" s="120">
        <v>49.33750317368393</v>
      </c>
      <c r="DG21" s="121">
        <v>37.3026057218918</v>
      </c>
      <c r="DH21" s="121">
        <v>5.301618501259061</v>
      </c>
      <c r="DI21" s="53">
        <v>34.80373672757629</v>
      </c>
      <c r="DJ21" s="54">
        <v>6.4538906373998</v>
      </c>
      <c r="DK21" s="54">
        <v>5.30655681990889</v>
      </c>
      <c r="DL21" s="54">
        <v>0.3099310053300166</v>
      </c>
      <c r="DM21" s="53">
        <v>15.573323508390711</v>
      </c>
      <c r="DN21" s="54">
        <v>9.827504463096869</v>
      </c>
      <c r="DO21" s="54">
        <v>0.7113770974561345</v>
      </c>
      <c r="DP21" s="53">
        <v>1.8959067120811792</v>
      </c>
      <c r="DQ21" s="53">
        <v>6.16798657947104</v>
      </c>
      <c r="DR21" s="54">
        <v>1.9280312613959072</v>
      </c>
      <c r="DS21" s="54">
        <v>1.1820571320708904</v>
      </c>
      <c r="DT21" s="53">
        <v>3.003503569812849</v>
      </c>
      <c r="DU21" s="53">
        <v>0.0782709105337948</v>
      </c>
      <c r="DV21" s="54">
        <v>0</v>
      </c>
      <c r="DW21" s="54">
        <v>0</v>
      </c>
      <c r="DX21" s="54">
        <v>0</v>
      </c>
      <c r="DY21" s="122">
        <v>51.60463231570146</v>
      </c>
      <c r="DZ21" s="53">
        <v>39.170703651697224</v>
      </c>
      <c r="EA21" s="54">
        <v>7.342951940344934</v>
      </c>
      <c r="EB21" s="54">
        <v>1.2527023392432166</v>
      </c>
      <c r="EC21" s="54">
        <v>20.889739241709982</v>
      </c>
      <c r="ED21" s="54">
        <v>1.2141019238838713</v>
      </c>
      <c r="EE21" s="54">
        <v>1.5018448353251295</v>
      </c>
      <c r="EF21" s="54">
        <v>6.969365586676243</v>
      </c>
      <c r="EG21" s="53">
        <v>12.433924233031926</v>
      </c>
      <c r="EH21" s="54">
        <v>11.338317586396206</v>
      </c>
      <c r="EI21" s="54">
        <v>1.0956044311495583</v>
      </c>
      <c r="EJ21" s="54">
        <v>0</v>
      </c>
    </row>
    <row r="22" spans="1:140" ht="12.75">
      <c r="A22" s="6">
        <v>2</v>
      </c>
      <c r="B22" s="6" t="s">
        <v>3</v>
      </c>
      <c r="C22" s="6">
        <v>11</v>
      </c>
      <c r="D22" s="6" t="s">
        <v>4</v>
      </c>
      <c r="E22" s="6">
        <v>0</v>
      </c>
      <c r="F22" s="30">
        <v>0</v>
      </c>
      <c r="G22" s="30">
        <v>8.9</v>
      </c>
      <c r="H22" s="54">
        <v>0</v>
      </c>
      <c r="I22" s="111" t="s">
        <v>3</v>
      </c>
      <c r="J22" s="112" t="s">
        <v>775</v>
      </c>
      <c r="K22" s="113" t="s">
        <v>776</v>
      </c>
      <c r="L22" s="114">
        <v>8867.321</v>
      </c>
      <c r="M22" s="115">
        <v>1027.1938277637632</v>
      </c>
      <c r="N22" s="116">
        <v>1008.5742215289891</v>
      </c>
      <c r="O22" s="117">
        <v>1045.5498819788004</v>
      </c>
      <c r="P22" s="118">
        <v>51.23972618110927</v>
      </c>
      <c r="Q22" s="115">
        <v>12.442393818832091</v>
      </c>
      <c r="R22" s="53">
        <v>0.739626996699454</v>
      </c>
      <c r="S22" s="53">
        <v>0.09248227283076817</v>
      </c>
      <c r="T22" s="54">
        <v>0</v>
      </c>
      <c r="U22" s="54">
        <v>0</v>
      </c>
      <c r="V22" s="54">
        <v>0</v>
      </c>
      <c r="W22" s="53">
        <v>0.2744233574041134</v>
      </c>
      <c r="X22" s="53">
        <v>0.5965251511702351</v>
      </c>
      <c r="Y22" s="53">
        <v>0.3328322049015706</v>
      </c>
      <c r="Z22" s="53">
        <v>0.018031376105590406</v>
      </c>
      <c r="AA22" s="53">
        <v>0.3028986996185207</v>
      </c>
      <c r="AB22" s="53">
        <v>0</v>
      </c>
      <c r="AC22" s="54">
        <v>0.011902129177459572</v>
      </c>
      <c r="AD22" s="54">
        <v>0</v>
      </c>
      <c r="AE22" s="53">
        <v>0.5181361991970292</v>
      </c>
      <c r="AF22" s="53">
        <v>0.0777732079395795</v>
      </c>
      <c r="AG22" s="53">
        <v>0.3240584162905572</v>
      </c>
      <c r="AH22" s="53">
        <v>0</v>
      </c>
      <c r="AI22" s="53">
        <v>0</v>
      </c>
      <c r="AJ22" s="54">
        <v>0</v>
      </c>
      <c r="AK22" s="53">
        <v>0</v>
      </c>
      <c r="AL22" s="54">
        <v>0</v>
      </c>
      <c r="AM22" s="54">
        <v>0</v>
      </c>
      <c r="AN22" s="54">
        <v>0</v>
      </c>
      <c r="AO22" s="54">
        <v>0</v>
      </c>
      <c r="AP22" s="53">
        <v>0</v>
      </c>
      <c r="AQ22" s="53">
        <v>0</v>
      </c>
      <c r="AR22" s="53">
        <v>0</v>
      </c>
      <c r="AS22" s="53">
        <v>0</v>
      </c>
      <c r="AT22" s="53">
        <v>0</v>
      </c>
      <c r="AU22" s="54">
        <v>0</v>
      </c>
      <c r="AV22" s="54">
        <v>0</v>
      </c>
      <c r="AW22" s="54">
        <v>0</v>
      </c>
      <c r="AX22" s="53">
        <v>35.44880127831168</v>
      </c>
      <c r="AY22" s="54">
        <v>35.115634135721486</v>
      </c>
      <c r="AZ22" s="54">
        <v>0.30088117933251773</v>
      </c>
      <c r="BA22" s="54">
        <v>0.03229836835725243</v>
      </c>
      <c r="BB22" s="53">
        <v>0.04292277227812098</v>
      </c>
      <c r="BC22" s="53">
        <v>1.188760393358941</v>
      </c>
      <c r="BD22" s="54">
        <v>0.08560082577364685</v>
      </c>
      <c r="BE22" s="54">
        <v>0.5624077441202365</v>
      </c>
      <c r="BF22" s="53">
        <v>2.1168388964378306</v>
      </c>
      <c r="BG22" s="54">
        <v>0.7621569130067581</v>
      </c>
      <c r="BH22" s="54">
        <v>0</v>
      </c>
      <c r="BI22" s="54">
        <v>0</v>
      </c>
      <c r="BJ22" s="54">
        <v>1.1232907887286363</v>
      </c>
      <c r="BK22" s="119">
        <v>929.4097958109331</v>
      </c>
      <c r="BL22" s="53">
        <v>236.96773805752605</v>
      </c>
      <c r="BM22" s="54">
        <v>3.2502533741588917</v>
      </c>
      <c r="BN22" s="54">
        <v>4.267580930023848</v>
      </c>
      <c r="BO22" s="54">
        <v>10.328562595173898</v>
      </c>
      <c r="BP22" s="54">
        <v>30.47196554630198</v>
      </c>
      <c r="BQ22" s="54">
        <v>5.998811817007639</v>
      </c>
      <c r="BR22" s="54">
        <v>16.14416575197853</v>
      </c>
      <c r="BS22" s="54">
        <v>33.317165353549285</v>
      </c>
      <c r="BT22" s="54">
        <v>5.065211916879969</v>
      </c>
      <c r="BU22" s="54">
        <v>18.459915909213166</v>
      </c>
      <c r="BV22" s="54">
        <v>2.036471894950008</v>
      </c>
      <c r="BW22" s="54">
        <v>3.846121055051464</v>
      </c>
      <c r="BX22" s="54">
        <v>7.0461518196984185</v>
      </c>
      <c r="BY22" s="54">
        <v>30.922913470708906</v>
      </c>
      <c r="BZ22" s="54">
        <v>7.667240195770516</v>
      </c>
      <c r="CA22" s="54">
        <v>14.908020133702161</v>
      </c>
      <c r="CB22" s="54">
        <v>8.643326434218409</v>
      </c>
      <c r="CC22" s="53">
        <v>10.979940841207847</v>
      </c>
      <c r="CD22" s="53">
        <v>22.48493090528695</v>
      </c>
      <c r="CE22" s="53">
        <v>5.144803035775969</v>
      </c>
      <c r="CF22" s="53">
        <v>77.87650858697909</v>
      </c>
      <c r="CG22" s="54">
        <v>0.8966823237818954</v>
      </c>
      <c r="CH22" s="54">
        <v>0.13151209931387392</v>
      </c>
      <c r="CI22" s="54">
        <v>0.3260984913030666</v>
      </c>
      <c r="CJ22" s="54">
        <v>1.3188639500024866</v>
      </c>
      <c r="CK22" s="54">
        <v>5.022981574705596</v>
      </c>
      <c r="CL22" s="54">
        <v>56.65835261856428</v>
      </c>
      <c r="CM22" s="54">
        <v>4.285761167324382</v>
      </c>
      <c r="CN22" s="54">
        <v>1.2489578306683609</v>
      </c>
      <c r="CO22" s="54">
        <v>1.4350828170086545</v>
      </c>
      <c r="CP22" s="54">
        <v>0</v>
      </c>
      <c r="CQ22" s="54">
        <v>0</v>
      </c>
      <c r="CR22" s="54">
        <v>0</v>
      </c>
      <c r="CS22" s="54">
        <v>0</v>
      </c>
      <c r="CT22" s="54">
        <v>0</v>
      </c>
      <c r="CU22" s="53">
        <v>0</v>
      </c>
      <c r="CV22" s="54">
        <v>0</v>
      </c>
      <c r="CW22" s="54">
        <v>0</v>
      </c>
      <c r="CX22" s="54">
        <v>0</v>
      </c>
      <c r="CY22" s="54">
        <v>0</v>
      </c>
      <c r="CZ22" s="53">
        <v>478.3550747739932</v>
      </c>
      <c r="DA22" s="54">
        <v>1.6139124770604336</v>
      </c>
      <c r="DB22" s="54">
        <v>8.032467754353316</v>
      </c>
      <c r="DC22" s="54">
        <v>226.92716323227725</v>
      </c>
      <c r="DD22" s="54">
        <v>112.59586745534531</v>
      </c>
      <c r="DE22" s="54">
        <v>5.213547586695012</v>
      </c>
      <c r="DF22" s="120">
        <v>35.957015653318514</v>
      </c>
      <c r="DG22" s="121">
        <v>26.404592773849057</v>
      </c>
      <c r="DH22" s="121">
        <v>2.323358994221592</v>
      </c>
      <c r="DI22" s="53">
        <v>33.17966046340265</v>
      </c>
      <c r="DJ22" s="54">
        <v>5.026811367266393</v>
      </c>
      <c r="DK22" s="54">
        <v>5.723743394425442</v>
      </c>
      <c r="DL22" s="54">
        <v>0.2004461099355713</v>
      </c>
      <c r="DM22" s="53">
        <v>17.32314641592427</v>
      </c>
      <c r="DN22" s="54">
        <v>9.814614808689118</v>
      </c>
      <c r="DO22" s="54">
        <v>0.66579973816218</v>
      </c>
      <c r="DP22" s="53">
        <v>1.8671896506284138</v>
      </c>
      <c r="DQ22" s="53">
        <v>6.1370519912383905</v>
      </c>
      <c r="DR22" s="54">
        <v>2.144935319246929</v>
      </c>
      <c r="DS22" s="54">
        <v>0.3285569564922709</v>
      </c>
      <c r="DT22" s="53">
        <v>3.0699080364858786</v>
      </c>
      <c r="DU22" s="53">
        <v>0.06681950501171662</v>
      </c>
      <c r="DV22" s="54">
        <v>0</v>
      </c>
      <c r="DW22" s="54">
        <v>0</v>
      </c>
      <c r="DX22" s="54">
        <v>0</v>
      </c>
      <c r="DY22" s="122">
        <v>46.54430577172069</v>
      </c>
      <c r="DZ22" s="53">
        <v>32.67004769535241</v>
      </c>
      <c r="EA22" s="54">
        <v>6.289571562820382</v>
      </c>
      <c r="EB22" s="54">
        <v>2.5990296280015124</v>
      </c>
      <c r="EC22" s="54">
        <v>5.773839697468942</v>
      </c>
      <c r="ED22" s="54">
        <v>1.0613442323786406</v>
      </c>
      <c r="EE22" s="54">
        <v>1.3477069342589492</v>
      </c>
      <c r="EF22" s="54">
        <v>15.598555640423978</v>
      </c>
      <c r="EG22" s="53">
        <v>13.874258076368275</v>
      </c>
      <c r="EH22" s="54">
        <v>12.79642408344076</v>
      </c>
      <c r="EI22" s="54">
        <v>1.0361449641892968</v>
      </c>
      <c r="EJ22" s="54">
        <v>0</v>
      </c>
    </row>
    <row r="23" spans="1:140" ht="12.75">
      <c r="A23" s="7">
        <v>3</v>
      </c>
      <c r="B23" s="7" t="s">
        <v>5</v>
      </c>
      <c r="C23" s="7">
        <v>5</v>
      </c>
      <c r="D23" s="7" t="s">
        <v>6</v>
      </c>
      <c r="E23" s="7">
        <v>0</v>
      </c>
      <c r="F23" s="24">
        <v>0</v>
      </c>
      <c r="G23" s="24">
        <v>19.5</v>
      </c>
      <c r="H23" s="54">
        <v>0</v>
      </c>
      <c r="I23" s="111" t="s">
        <v>5</v>
      </c>
      <c r="J23" s="112" t="s">
        <v>775</v>
      </c>
      <c r="K23" s="113" t="s">
        <v>776</v>
      </c>
      <c r="L23" s="114">
        <v>19543.96</v>
      </c>
      <c r="M23" s="115">
        <v>647.5708965839062</v>
      </c>
      <c r="N23" s="116">
        <v>634.9997495811408</v>
      </c>
      <c r="O23" s="117">
        <v>659.0015378001453</v>
      </c>
      <c r="P23" s="118">
        <v>28.132753034697167</v>
      </c>
      <c r="Q23" s="115">
        <v>9.225878481126651</v>
      </c>
      <c r="R23" s="53">
        <v>0.2659880597381493</v>
      </c>
      <c r="S23" s="53">
        <v>0.07299083706679711</v>
      </c>
      <c r="T23" s="54">
        <v>0.0049309351840670975</v>
      </c>
      <c r="U23" s="54">
        <v>0</v>
      </c>
      <c r="V23" s="54">
        <v>0</v>
      </c>
      <c r="W23" s="53">
        <v>0.5984467835587056</v>
      </c>
      <c r="X23" s="53">
        <v>0.17335586032718034</v>
      </c>
      <c r="Y23" s="53">
        <v>0.07617187100260131</v>
      </c>
      <c r="Z23" s="53">
        <v>0.005432368875089798</v>
      </c>
      <c r="AA23" s="53">
        <v>0.0597233109359618</v>
      </c>
      <c r="AB23" s="53">
        <v>0</v>
      </c>
      <c r="AC23" s="54">
        <v>0</v>
      </c>
      <c r="AD23" s="54">
        <v>0.011016191191549717</v>
      </c>
      <c r="AE23" s="53">
        <v>0.3003030092161466</v>
      </c>
      <c r="AF23" s="53">
        <v>0.06332749350694536</v>
      </c>
      <c r="AG23" s="53">
        <v>0.045796246001322156</v>
      </c>
      <c r="AH23" s="53">
        <v>0.014603488750488645</v>
      </c>
      <c r="AI23" s="53">
        <v>0</v>
      </c>
      <c r="AJ23" s="54">
        <v>0</v>
      </c>
      <c r="AK23" s="53">
        <v>0</v>
      </c>
      <c r="AL23" s="54">
        <v>0</v>
      </c>
      <c r="AM23" s="54">
        <v>0</v>
      </c>
      <c r="AN23" s="54">
        <v>0</v>
      </c>
      <c r="AO23" s="54">
        <v>0</v>
      </c>
      <c r="AP23" s="53">
        <v>0</v>
      </c>
      <c r="AQ23" s="53">
        <v>0.014798945556581166</v>
      </c>
      <c r="AR23" s="53">
        <v>0</v>
      </c>
      <c r="AS23" s="53">
        <v>0</v>
      </c>
      <c r="AT23" s="53">
        <v>0.004898700161072782</v>
      </c>
      <c r="AU23" s="54">
        <v>0</v>
      </c>
      <c r="AV23" s="54">
        <v>0</v>
      </c>
      <c r="AW23" s="54">
        <v>0</v>
      </c>
      <c r="AX23" s="53">
        <v>14.295086563828418</v>
      </c>
      <c r="AY23" s="54">
        <v>14.21621820756899</v>
      </c>
      <c r="AZ23" s="54">
        <v>0.060850513406699565</v>
      </c>
      <c r="BA23" s="54">
        <v>0.018020912854917838</v>
      </c>
      <c r="BB23" s="53">
        <v>0.05952990079799591</v>
      </c>
      <c r="BC23" s="53">
        <v>3.3660077077521646</v>
      </c>
      <c r="BD23" s="54">
        <v>0.2181328656014441</v>
      </c>
      <c r="BE23" s="54">
        <v>0.8780114163148103</v>
      </c>
      <c r="BF23" s="53">
        <v>1.1862493578578752</v>
      </c>
      <c r="BG23" s="54">
        <v>0.36355272933428023</v>
      </c>
      <c r="BH23" s="54">
        <v>0</v>
      </c>
      <c r="BI23" s="54">
        <v>0</v>
      </c>
      <c r="BJ23" s="54">
        <v>0.5289102106226169</v>
      </c>
      <c r="BK23" s="119">
        <v>578.7046228092976</v>
      </c>
      <c r="BL23" s="53">
        <v>186.62348879142198</v>
      </c>
      <c r="BM23" s="54">
        <v>3.710426136770644</v>
      </c>
      <c r="BN23" s="54">
        <v>5.598496926927808</v>
      </c>
      <c r="BO23" s="54">
        <v>6.594042353750212</v>
      </c>
      <c r="BP23" s="54">
        <v>27.207295757870977</v>
      </c>
      <c r="BQ23" s="54">
        <v>4.103506147167719</v>
      </c>
      <c r="BR23" s="54">
        <v>9.165844588302473</v>
      </c>
      <c r="BS23" s="54">
        <v>35.954709281025956</v>
      </c>
      <c r="BT23" s="54">
        <v>7.6008598052799945</v>
      </c>
      <c r="BU23" s="54">
        <v>14.054142558621692</v>
      </c>
      <c r="BV23" s="54">
        <v>1.4384244544094442</v>
      </c>
      <c r="BW23" s="54">
        <v>1.506669068090602</v>
      </c>
      <c r="BX23" s="54">
        <v>4.04749805054861</v>
      </c>
      <c r="BY23" s="54">
        <v>15.414383778927094</v>
      </c>
      <c r="BZ23" s="54">
        <v>4.732725097677236</v>
      </c>
      <c r="CA23" s="54">
        <v>13.756429096252754</v>
      </c>
      <c r="CB23" s="54">
        <v>7.744106107462357</v>
      </c>
      <c r="CC23" s="53">
        <v>4.006393279560539</v>
      </c>
      <c r="CD23" s="53">
        <v>16.333690818032785</v>
      </c>
      <c r="CE23" s="53">
        <v>7.294463353383859</v>
      </c>
      <c r="CF23" s="53">
        <v>38.09187083886787</v>
      </c>
      <c r="CG23" s="54">
        <v>0.2901366969641772</v>
      </c>
      <c r="CH23" s="54">
        <v>0.020849408205911187</v>
      </c>
      <c r="CI23" s="54">
        <v>0.15126719457059878</v>
      </c>
      <c r="CJ23" s="54">
        <v>1.3147816512109112</v>
      </c>
      <c r="CK23" s="54">
        <v>1.4194119308471775</v>
      </c>
      <c r="CL23" s="54">
        <v>20.260668769277057</v>
      </c>
      <c r="CM23" s="54">
        <v>4.533736254065194</v>
      </c>
      <c r="CN23" s="54">
        <v>0.5832436210471165</v>
      </c>
      <c r="CO23" s="54">
        <v>2.806165690064859</v>
      </c>
      <c r="CP23" s="54">
        <v>0</v>
      </c>
      <c r="CQ23" s="54">
        <v>0</v>
      </c>
      <c r="CR23" s="54">
        <v>0</v>
      </c>
      <c r="CS23" s="54">
        <v>0</v>
      </c>
      <c r="CT23" s="54">
        <v>0</v>
      </c>
      <c r="CU23" s="53">
        <v>0.026843587481759072</v>
      </c>
      <c r="CV23" s="54">
        <v>0</v>
      </c>
      <c r="CW23" s="54">
        <v>0</v>
      </c>
      <c r="CX23" s="54">
        <v>0</v>
      </c>
      <c r="CY23" s="54">
        <v>0</v>
      </c>
      <c r="CZ23" s="53">
        <v>241.69902107863504</v>
      </c>
      <c r="DA23" s="54">
        <v>1.2411174603304551</v>
      </c>
      <c r="DB23" s="54">
        <v>5.852908008407714</v>
      </c>
      <c r="DC23" s="54">
        <v>130.3409339765329</v>
      </c>
      <c r="DD23" s="54">
        <v>60.01664964521008</v>
      </c>
      <c r="DE23" s="54">
        <v>4.944693910548324</v>
      </c>
      <c r="DF23" s="120">
        <v>39.62894930198384</v>
      </c>
      <c r="DG23" s="121">
        <v>26.740414941495995</v>
      </c>
      <c r="DH23" s="121">
        <v>2.245815075348087</v>
      </c>
      <c r="DI23" s="53">
        <v>21.503149822246876</v>
      </c>
      <c r="DJ23" s="54">
        <v>2.4558907202020475</v>
      </c>
      <c r="DK23" s="54">
        <v>4.663743683470494</v>
      </c>
      <c r="DL23" s="54">
        <v>0.12124922482444705</v>
      </c>
      <c r="DM23" s="53">
        <v>14.329787821915312</v>
      </c>
      <c r="DN23" s="54">
        <v>10.654125366609428</v>
      </c>
      <c r="DO23" s="54">
        <v>0.20703327268373453</v>
      </c>
      <c r="DP23" s="53">
        <v>1.309611767523061</v>
      </c>
      <c r="DQ23" s="53">
        <v>4.598026193258685</v>
      </c>
      <c r="DR23" s="54">
        <v>0.9569155892664536</v>
      </c>
      <c r="DS23" s="54">
        <v>0.5767060513836499</v>
      </c>
      <c r="DT23" s="53">
        <v>3.2000372493599047</v>
      </c>
      <c r="DU23" s="53">
        <v>0.059372819019277566</v>
      </c>
      <c r="DV23" s="54">
        <v>0</v>
      </c>
      <c r="DW23" s="54">
        <v>0</v>
      </c>
      <c r="DX23" s="54">
        <v>0</v>
      </c>
      <c r="DY23" s="122">
        <v>40.73351562324115</v>
      </c>
      <c r="DZ23" s="53">
        <v>27.946004801483426</v>
      </c>
      <c r="EA23" s="54">
        <v>8.616708179918502</v>
      </c>
      <c r="EB23" s="54">
        <v>4.220328940501311</v>
      </c>
      <c r="EC23" s="54">
        <v>3.250303418549772</v>
      </c>
      <c r="ED23" s="54">
        <v>0.5251617379487065</v>
      </c>
      <c r="EE23" s="54">
        <v>1.2169862197835035</v>
      </c>
      <c r="EF23" s="54">
        <v>10.11652193311898</v>
      </c>
      <c r="EG23" s="53">
        <v>12.787510821757719</v>
      </c>
      <c r="EH23" s="54">
        <v>11.308598666800382</v>
      </c>
      <c r="EI23" s="54">
        <v>1.4515635521153336</v>
      </c>
      <c r="EJ23" s="54">
        <v>0</v>
      </c>
    </row>
    <row r="24" spans="1:140" ht="12.75">
      <c r="A24" s="8">
        <v>4</v>
      </c>
      <c r="B24" s="8" t="s">
        <v>7</v>
      </c>
      <c r="C24" s="8">
        <v>10</v>
      </c>
      <c r="D24" s="8" t="s">
        <v>8</v>
      </c>
      <c r="E24" s="8">
        <v>0</v>
      </c>
      <c r="F24" s="29">
        <v>0</v>
      </c>
      <c r="G24" s="29">
        <v>31.3</v>
      </c>
      <c r="H24" s="54">
        <v>0</v>
      </c>
      <c r="I24" s="111" t="s">
        <v>7</v>
      </c>
      <c r="J24" s="112" t="s">
        <v>777</v>
      </c>
      <c r="K24" s="113" t="s">
        <v>777</v>
      </c>
      <c r="L24" s="114">
        <v>31271.07</v>
      </c>
      <c r="M24" s="115">
        <v>711.1091913388317</v>
      </c>
      <c r="N24" s="116">
        <v>703.3211604833054</v>
      </c>
      <c r="O24" s="117">
        <v>719.1792720923041</v>
      </c>
      <c r="P24" s="118">
        <v>33.68616104277852</v>
      </c>
      <c r="Q24" s="115">
        <v>10.745088031845409</v>
      </c>
      <c r="R24" s="53">
        <v>0.4471906461787205</v>
      </c>
      <c r="S24" s="53">
        <v>0.04807894325330089</v>
      </c>
      <c r="T24" s="54">
        <v>0.006791900628919958</v>
      </c>
      <c r="U24" s="54">
        <v>0</v>
      </c>
      <c r="V24" s="54">
        <v>0</v>
      </c>
      <c r="W24" s="53">
        <v>1.4647727116468994</v>
      </c>
      <c r="X24" s="53">
        <v>0.8273145114637906</v>
      </c>
      <c r="Y24" s="53">
        <v>0.10314901280960326</v>
      </c>
      <c r="Z24" s="53">
        <v>0.00635667407607095</v>
      </c>
      <c r="AA24" s="53">
        <v>0.09374031652898349</v>
      </c>
      <c r="AB24" s="53">
        <v>0</v>
      </c>
      <c r="AC24" s="54">
        <v>0.003052022204548805</v>
      </c>
      <c r="AD24" s="54">
        <v>0</v>
      </c>
      <c r="AE24" s="53">
        <v>0.27236675943611777</v>
      </c>
      <c r="AF24" s="53">
        <v>0.1980443905501155</v>
      </c>
      <c r="AG24" s="53">
        <v>0.279036182644214</v>
      </c>
      <c r="AH24" s="53">
        <v>0.0032541259381274773</v>
      </c>
      <c r="AI24" s="53">
        <v>0</v>
      </c>
      <c r="AJ24" s="54">
        <v>0</v>
      </c>
      <c r="AK24" s="53">
        <v>0</v>
      </c>
      <c r="AL24" s="54">
        <v>0</v>
      </c>
      <c r="AM24" s="54">
        <v>0</v>
      </c>
      <c r="AN24" s="54">
        <v>0</v>
      </c>
      <c r="AO24" s="54">
        <v>0</v>
      </c>
      <c r="AP24" s="53">
        <v>0</v>
      </c>
      <c r="AQ24" s="53">
        <v>0</v>
      </c>
      <c r="AR24" s="53">
        <v>0</v>
      </c>
      <c r="AS24" s="53">
        <v>0</v>
      </c>
      <c r="AT24" s="53">
        <v>0.009877180409880443</v>
      </c>
      <c r="AU24" s="54">
        <v>0</v>
      </c>
      <c r="AV24" s="54">
        <v>0</v>
      </c>
      <c r="AW24" s="54">
        <v>0</v>
      </c>
      <c r="AX24" s="53">
        <v>18.4221006828356</v>
      </c>
      <c r="AY24" s="54">
        <v>18.32224161181565</v>
      </c>
      <c r="AZ24" s="54">
        <v>0.08627431040894987</v>
      </c>
      <c r="BA24" s="54">
        <v>0.013582202335897044</v>
      </c>
      <c r="BB24" s="53">
        <v>0.035085144192379736</v>
      </c>
      <c r="BC24" s="53">
        <v>2.7950060551173976</v>
      </c>
      <c r="BD24" s="54">
        <v>0.528481756460524</v>
      </c>
      <c r="BE24" s="54">
        <v>0.9192019972453773</v>
      </c>
      <c r="BF24" s="53">
        <v>1.6888852859847776</v>
      </c>
      <c r="BG24" s="54">
        <v>0.6057960280860233</v>
      </c>
      <c r="BH24" s="54">
        <v>0</v>
      </c>
      <c r="BI24" s="54">
        <v>0</v>
      </c>
      <c r="BJ24" s="54">
        <v>0.8804217444430267</v>
      </c>
      <c r="BK24" s="119">
        <v>636.3632584366317</v>
      </c>
      <c r="BL24" s="53">
        <v>208.13198908767754</v>
      </c>
      <c r="BM24" s="54">
        <v>3.2500742699242458</v>
      </c>
      <c r="BN24" s="54">
        <v>5.132718515867862</v>
      </c>
      <c r="BO24" s="54">
        <v>7.2319303432853435</v>
      </c>
      <c r="BP24" s="54">
        <v>24.670863516982312</v>
      </c>
      <c r="BQ24" s="54">
        <v>4.6574421661938645</v>
      </c>
      <c r="BR24" s="54">
        <v>10.173108883066682</v>
      </c>
      <c r="BS24" s="54">
        <v>54.91970693679494</v>
      </c>
      <c r="BT24" s="54">
        <v>3.3435472467043823</v>
      </c>
      <c r="BU24" s="54">
        <v>17.630301745351215</v>
      </c>
      <c r="BV24" s="54">
        <v>1.4421569201181796</v>
      </c>
      <c r="BW24" s="54">
        <v>2.375893757393015</v>
      </c>
      <c r="BX24" s="54">
        <v>4.552095595065983</v>
      </c>
      <c r="BY24" s="54">
        <v>13.934662293295368</v>
      </c>
      <c r="BZ24" s="54">
        <v>5.664881310425259</v>
      </c>
      <c r="CA24" s="54">
        <v>13.96614826419435</v>
      </c>
      <c r="CB24" s="54">
        <v>7.562171681365555</v>
      </c>
      <c r="CC24" s="53">
        <v>4.943124747570199</v>
      </c>
      <c r="CD24" s="53">
        <v>23.03170630234271</v>
      </c>
      <c r="CE24" s="53">
        <v>7.2631157168590645</v>
      </c>
      <c r="CF24" s="53">
        <v>54.46772368198466</v>
      </c>
      <c r="CG24" s="54">
        <v>0.3970056029422722</v>
      </c>
      <c r="CH24" s="54">
        <v>0.07181270100447473</v>
      </c>
      <c r="CI24" s="54">
        <v>0.4389846589835269</v>
      </c>
      <c r="CJ24" s="54">
        <v>0.8545924395935284</v>
      </c>
      <c r="CK24" s="54">
        <v>2.1908303745282782</v>
      </c>
      <c r="CL24" s="54">
        <v>34.14507402528919</v>
      </c>
      <c r="CM24" s="54">
        <v>5.159602789415265</v>
      </c>
      <c r="CN24" s="54">
        <v>1.3812194466003243</v>
      </c>
      <c r="CO24" s="54">
        <v>1.264846070185638</v>
      </c>
      <c r="CP24" s="54">
        <v>0</v>
      </c>
      <c r="CQ24" s="54">
        <v>0</v>
      </c>
      <c r="CR24" s="54">
        <v>0</v>
      </c>
      <c r="CS24" s="54">
        <v>0</v>
      </c>
      <c r="CT24" s="54">
        <v>0</v>
      </c>
      <c r="CU24" s="53">
        <v>0.0340301754944746</v>
      </c>
      <c r="CV24" s="54">
        <v>0.006958508295366932</v>
      </c>
      <c r="CW24" s="54">
        <v>0</v>
      </c>
      <c r="CX24" s="54">
        <v>0</v>
      </c>
      <c r="CY24" s="54">
        <v>0</v>
      </c>
      <c r="CZ24" s="53">
        <v>245.11028883885334</v>
      </c>
      <c r="DA24" s="54">
        <v>1.3502073961652097</v>
      </c>
      <c r="DB24" s="54">
        <v>5.411164376530768</v>
      </c>
      <c r="DC24" s="54">
        <v>138.29466020830117</v>
      </c>
      <c r="DD24" s="54">
        <v>49.952016352494496</v>
      </c>
      <c r="DE24" s="54">
        <v>4.197029394900782</v>
      </c>
      <c r="DF24" s="120">
        <v>43.42662403301198</v>
      </c>
      <c r="DG24" s="121">
        <v>32.19745918511903</v>
      </c>
      <c r="DH24" s="121">
        <v>1.046929318376378</v>
      </c>
      <c r="DI24" s="53">
        <v>26.81915905020199</v>
      </c>
      <c r="DJ24" s="54">
        <v>1.4027818683530817</v>
      </c>
      <c r="DK24" s="54">
        <v>7.071747145204817</v>
      </c>
      <c r="DL24" s="54">
        <v>0.13229192349350374</v>
      </c>
      <c r="DM24" s="53">
        <v>14.28427936747927</v>
      </c>
      <c r="DN24" s="54">
        <v>11.386182180526601</v>
      </c>
      <c r="DO24" s="54">
        <v>0.1809017088318372</v>
      </c>
      <c r="DP24" s="53">
        <v>1.0642411660362117</v>
      </c>
      <c r="DQ24" s="53">
        <v>4.7789218597252985</v>
      </c>
      <c r="DR24" s="54">
        <v>1.0249431823087602</v>
      </c>
      <c r="DS24" s="54">
        <v>0.6039275279035864</v>
      </c>
      <c r="DT24" s="53">
        <v>2.9701164686721624</v>
      </c>
      <c r="DU24" s="53">
        <v>0.037881338886069454</v>
      </c>
      <c r="DV24" s="54">
        <v>0</v>
      </c>
      <c r="DW24" s="54">
        <v>0.003356776726859682</v>
      </c>
      <c r="DX24" s="54">
        <v>0</v>
      </c>
      <c r="DY24" s="122">
        <v>41.0597718594215</v>
      </c>
      <c r="DZ24" s="53">
        <v>27.811971256500016</v>
      </c>
      <c r="EA24" s="54">
        <v>8.668414608134613</v>
      </c>
      <c r="EB24" s="54">
        <v>2.882237799985737</v>
      </c>
      <c r="EC24" s="54">
        <v>5.231858072013526</v>
      </c>
      <c r="ED24" s="54">
        <v>0.8105207145134464</v>
      </c>
      <c r="EE24" s="54">
        <v>0.9435580554167158</v>
      </c>
      <c r="EF24" s="54">
        <v>9.275378169023318</v>
      </c>
      <c r="EG24" s="53">
        <v>13.247803800765372</v>
      </c>
      <c r="EH24" s="54">
        <v>11.750979419636105</v>
      </c>
      <c r="EI24" s="54">
        <v>1.4538168984943591</v>
      </c>
      <c r="EJ24" s="54">
        <v>0.012791375542953919</v>
      </c>
    </row>
    <row r="25" spans="1:140" ht="12.75">
      <c r="A25" s="6">
        <v>5</v>
      </c>
      <c r="B25" s="6" t="s">
        <v>10</v>
      </c>
      <c r="C25" s="6">
        <v>11</v>
      </c>
      <c r="D25" s="6" t="s">
        <v>11</v>
      </c>
      <c r="E25" s="6">
        <v>0</v>
      </c>
      <c r="F25" s="30">
        <v>0</v>
      </c>
      <c r="G25" s="30">
        <v>16.1</v>
      </c>
      <c r="H25" s="54">
        <v>0</v>
      </c>
      <c r="I25" s="111" t="s">
        <v>10</v>
      </c>
      <c r="J25" s="112" t="s">
        <v>775</v>
      </c>
      <c r="K25" s="113" t="s">
        <v>776</v>
      </c>
      <c r="L25" s="114">
        <v>16066.88</v>
      </c>
      <c r="M25" s="115">
        <v>867.4592889223048</v>
      </c>
      <c r="N25" s="116">
        <v>849.1993728704223</v>
      </c>
      <c r="O25" s="117">
        <v>886.6341302109541</v>
      </c>
      <c r="P25" s="118">
        <v>66.52991122109583</v>
      </c>
      <c r="Q25" s="115">
        <v>11.817814037323986</v>
      </c>
      <c r="R25" s="53">
        <v>0.6009642195622299</v>
      </c>
      <c r="S25" s="53">
        <v>0.06593501663048457</v>
      </c>
      <c r="T25" s="54">
        <v>0.020722753888745046</v>
      </c>
      <c r="U25" s="54">
        <v>0</v>
      </c>
      <c r="V25" s="54">
        <v>0</v>
      </c>
      <c r="W25" s="53">
        <v>0.8091508743452369</v>
      </c>
      <c r="X25" s="53">
        <v>0.19880586647812146</v>
      </c>
      <c r="Y25" s="53">
        <v>0.019034809496305444</v>
      </c>
      <c r="Z25" s="53">
        <v>0</v>
      </c>
      <c r="AA25" s="53">
        <v>0.019034809496305444</v>
      </c>
      <c r="AB25" s="53">
        <v>0</v>
      </c>
      <c r="AC25" s="54">
        <v>0</v>
      </c>
      <c r="AD25" s="54">
        <v>0</v>
      </c>
      <c r="AE25" s="53">
        <v>0.8562434025772271</v>
      </c>
      <c r="AF25" s="53">
        <v>0.17724411958015496</v>
      </c>
      <c r="AG25" s="53">
        <v>0.14529578860363682</v>
      </c>
      <c r="AH25" s="53">
        <v>0.006491615049094785</v>
      </c>
      <c r="AI25" s="53">
        <v>0</v>
      </c>
      <c r="AJ25" s="54">
        <v>0</v>
      </c>
      <c r="AK25" s="53">
        <v>0</v>
      </c>
      <c r="AL25" s="54">
        <v>0</v>
      </c>
      <c r="AM25" s="54">
        <v>0</v>
      </c>
      <c r="AN25" s="54">
        <v>0</v>
      </c>
      <c r="AO25" s="54">
        <v>0</v>
      </c>
      <c r="AP25" s="53">
        <v>0</v>
      </c>
      <c r="AQ25" s="53">
        <v>0.006655928220040233</v>
      </c>
      <c r="AR25" s="53">
        <v>0</v>
      </c>
      <c r="AS25" s="53">
        <v>0</v>
      </c>
      <c r="AT25" s="53">
        <v>0</v>
      </c>
      <c r="AU25" s="54">
        <v>0</v>
      </c>
      <c r="AV25" s="54">
        <v>0</v>
      </c>
      <c r="AW25" s="54">
        <v>0</v>
      </c>
      <c r="AX25" s="53">
        <v>50.17587733274911</v>
      </c>
      <c r="AY25" s="54">
        <v>49.89408024457767</v>
      </c>
      <c r="AZ25" s="54">
        <v>0.22396196399051962</v>
      </c>
      <c r="BA25" s="54">
        <v>0.05784134816467168</v>
      </c>
      <c r="BB25" s="53">
        <v>0.11449453783186284</v>
      </c>
      <c r="BC25" s="53">
        <v>2.6623843583819635</v>
      </c>
      <c r="BD25" s="54">
        <v>0.7461224581250374</v>
      </c>
      <c r="BE25" s="54">
        <v>0.7813695004879604</v>
      </c>
      <c r="BF25" s="53">
        <v>1.759337842817025</v>
      </c>
      <c r="BG25" s="54">
        <v>0.49117563584217977</v>
      </c>
      <c r="BH25" s="54">
        <v>0</v>
      </c>
      <c r="BI25" s="54">
        <v>0.014146492660678365</v>
      </c>
      <c r="BJ25" s="54">
        <v>1.111078815550997</v>
      </c>
      <c r="BK25" s="119">
        <v>770.280228644267</v>
      </c>
      <c r="BL25" s="53">
        <v>248.3521380628971</v>
      </c>
      <c r="BM25" s="54">
        <v>3.9032848941424847</v>
      </c>
      <c r="BN25" s="54">
        <v>9.123252305363579</v>
      </c>
      <c r="BO25" s="54">
        <v>12.16666210241192</v>
      </c>
      <c r="BP25" s="54">
        <v>31.948598607819314</v>
      </c>
      <c r="BQ25" s="54">
        <v>3.18331499332789</v>
      </c>
      <c r="BR25" s="54">
        <v>11.608775319165886</v>
      </c>
      <c r="BS25" s="54">
        <v>56.35405256029795</v>
      </c>
      <c r="BT25" s="54">
        <v>4.026791138042981</v>
      </c>
      <c r="BU25" s="54">
        <v>24.620716654384672</v>
      </c>
      <c r="BV25" s="54">
        <v>1.8423240853233485</v>
      </c>
      <c r="BW25" s="54">
        <v>2.9043006482901474</v>
      </c>
      <c r="BX25" s="54">
        <v>5.856178050747875</v>
      </c>
      <c r="BY25" s="54">
        <v>18.13768447887829</v>
      </c>
      <c r="BZ25" s="54">
        <v>8.377071341791313</v>
      </c>
      <c r="CA25" s="54">
        <v>14.02823074548388</v>
      </c>
      <c r="CB25" s="54">
        <v>8.150605469138998</v>
      </c>
      <c r="CC25" s="53">
        <v>7.074659174649963</v>
      </c>
      <c r="CD25" s="53">
        <v>22.297085681849868</v>
      </c>
      <c r="CE25" s="53">
        <v>7.317276285128165</v>
      </c>
      <c r="CF25" s="53">
        <v>53.92000189209106</v>
      </c>
      <c r="CG25" s="54">
        <v>0.14567171722201197</v>
      </c>
      <c r="CH25" s="54">
        <v>0.05115243283076739</v>
      </c>
      <c r="CI25" s="54">
        <v>0.20757483718058517</v>
      </c>
      <c r="CJ25" s="54">
        <v>1.3636879095381307</v>
      </c>
      <c r="CK25" s="54">
        <v>1.8112390208926687</v>
      </c>
      <c r="CL25" s="54">
        <v>36.39343792945488</v>
      </c>
      <c r="CM25" s="54">
        <v>5.028641528411241</v>
      </c>
      <c r="CN25" s="54">
        <v>1.3241631231452529</v>
      </c>
      <c r="CO25" s="54">
        <v>0.9119642394789779</v>
      </c>
      <c r="CP25" s="54">
        <v>0</v>
      </c>
      <c r="CQ25" s="54">
        <v>0</v>
      </c>
      <c r="CR25" s="54">
        <v>0</v>
      </c>
      <c r="CS25" s="54">
        <v>0</v>
      </c>
      <c r="CT25" s="54">
        <v>0</v>
      </c>
      <c r="CU25" s="53">
        <v>0.040923937939413256</v>
      </c>
      <c r="CV25" s="54">
        <v>0</v>
      </c>
      <c r="CW25" s="54">
        <v>0</v>
      </c>
      <c r="CX25" s="54">
        <v>0</v>
      </c>
      <c r="CY25" s="54">
        <v>0</v>
      </c>
      <c r="CZ25" s="53">
        <v>312.8828372403354</v>
      </c>
      <c r="DA25" s="54">
        <v>0.09726779561433209</v>
      </c>
      <c r="DB25" s="54">
        <v>5.050203275309208</v>
      </c>
      <c r="DC25" s="54">
        <v>118.53545928020873</v>
      </c>
      <c r="DD25" s="54">
        <v>77.54355543826804</v>
      </c>
      <c r="DE25" s="54">
        <v>7.281917833456155</v>
      </c>
      <c r="DF25" s="120">
        <v>52.15248386743413</v>
      </c>
      <c r="DG25" s="121">
        <v>44.9763675337091</v>
      </c>
      <c r="DH25" s="121">
        <v>0.6029029904997113</v>
      </c>
      <c r="DI25" s="53">
        <v>35.06436843992113</v>
      </c>
      <c r="DJ25" s="54">
        <v>2.5786101595331514</v>
      </c>
      <c r="DK25" s="54">
        <v>5.314659099962158</v>
      </c>
      <c r="DL25" s="54">
        <v>0.21868340337389713</v>
      </c>
      <c r="DM25" s="53">
        <v>18.832909687506223</v>
      </c>
      <c r="DN25" s="54">
        <v>8.988415921448347</v>
      </c>
      <c r="DO25" s="54">
        <v>0.505677517974865</v>
      </c>
      <c r="DP25" s="53">
        <v>3.346703280288395</v>
      </c>
      <c r="DQ25" s="53">
        <v>5.393686888804797</v>
      </c>
      <c r="DR25" s="54">
        <v>1.0807767282758072</v>
      </c>
      <c r="DS25" s="54">
        <v>0.5151043637594853</v>
      </c>
      <c r="DT25" s="53">
        <v>3.531012243820829</v>
      </c>
      <c r="DU25" s="53">
        <v>0.07440336891792307</v>
      </c>
      <c r="DV25" s="54">
        <v>0.007581434603357964</v>
      </c>
      <c r="DW25" s="54">
        <v>0</v>
      </c>
      <c r="DX25" s="54">
        <v>0</v>
      </c>
      <c r="DY25" s="122">
        <v>30.649142832958237</v>
      </c>
      <c r="DZ25" s="53">
        <v>20.590979704833796</v>
      </c>
      <c r="EA25" s="54">
        <v>6.41448744249039</v>
      </c>
      <c r="EB25" s="54">
        <v>0.6545315580871955</v>
      </c>
      <c r="EC25" s="54">
        <v>4.648310686331135</v>
      </c>
      <c r="ED25" s="54">
        <v>0.419367668147145</v>
      </c>
      <c r="EE25" s="54">
        <v>0.7187991694716087</v>
      </c>
      <c r="EF25" s="54">
        <v>7.735484425103069</v>
      </c>
      <c r="EG25" s="53">
        <v>10.058169352108187</v>
      </c>
      <c r="EH25" s="54">
        <v>8.89183836563166</v>
      </c>
      <c r="EI25" s="54">
        <v>1.1201359567009899</v>
      </c>
      <c r="EJ25" s="54">
        <v>0</v>
      </c>
    </row>
    <row r="26" spans="1:140" ht="12.75">
      <c r="A26" s="6">
        <v>6</v>
      </c>
      <c r="B26" s="6" t="s">
        <v>12</v>
      </c>
      <c r="C26" s="6">
        <v>11</v>
      </c>
      <c r="D26" s="6" t="s">
        <v>13</v>
      </c>
      <c r="E26" s="6">
        <v>0</v>
      </c>
      <c r="F26" s="30">
        <v>0</v>
      </c>
      <c r="G26" s="30">
        <v>10.3</v>
      </c>
      <c r="H26" s="54">
        <v>0</v>
      </c>
      <c r="I26" s="111" t="s">
        <v>12</v>
      </c>
      <c r="J26" s="112" t="s">
        <v>775</v>
      </c>
      <c r="K26" s="113" t="s">
        <v>776</v>
      </c>
      <c r="L26" s="114">
        <v>10295.79</v>
      </c>
      <c r="M26" s="115">
        <v>999.8940926339794</v>
      </c>
      <c r="N26" s="116">
        <v>982.5287430053328</v>
      </c>
      <c r="O26" s="117">
        <v>1017.6149273548621</v>
      </c>
      <c r="P26" s="118">
        <v>67.9007633217072</v>
      </c>
      <c r="Q26" s="115">
        <v>15.157554689829531</v>
      </c>
      <c r="R26" s="53">
        <v>1.1123915697581244</v>
      </c>
      <c r="S26" s="53">
        <v>0.04655009474746474</v>
      </c>
      <c r="T26" s="54">
        <v>0</v>
      </c>
      <c r="U26" s="54">
        <v>0</v>
      </c>
      <c r="V26" s="54">
        <v>0</v>
      </c>
      <c r="W26" s="53">
        <v>0.7640268498094852</v>
      </c>
      <c r="X26" s="53">
        <v>0.8834970410235641</v>
      </c>
      <c r="Y26" s="53">
        <v>0.05687178934302272</v>
      </c>
      <c r="Z26" s="53">
        <v>0</v>
      </c>
      <c r="AA26" s="53">
        <v>0.04652775551948903</v>
      </c>
      <c r="AB26" s="53">
        <v>0</v>
      </c>
      <c r="AC26" s="54">
        <v>0</v>
      </c>
      <c r="AD26" s="54">
        <v>0.010344033823533695</v>
      </c>
      <c r="AE26" s="53">
        <v>0.5459095416670309</v>
      </c>
      <c r="AF26" s="53">
        <v>0.2799542337207732</v>
      </c>
      <c r="AG26" s="53">
        <v>0.7198835640587073</v>
      </c>
      <c r="AH26" s="53">
        <v>0.04175007454503248</v>
      </c>
      <c r="AI26" s="53">
        <v>0</v>
      </c>
      <c r="AJ26" s="54">
        <v>0</v>
      </c>
      <c r="AK26" s="53">
        <v>0</v>
      </c>
      <c r="AL26" s="54">
        <v>0</v>
      </c>
      <c r="AM26" s="54">
        <v>0</v>
      </c>
      <c r="AN26" s="54">
        <v>0</v>
      </c>
      <c r="AO26" s="54">
        <v>0</v>
      </c>
      <c r="AP26" s="53">
        <v>0</v>
      </c>
      <c r="AQ26" s="53">
        <v>0</v>
      </c>
      <c r="AR26" s="53">
        <v>0</v>
      </c>
      <c r="AS26" s="53">
        <v>0</v>
      </c>
      <c r="AT26" s="53">
        <v>0</v>
      </c>
      <c r="AU26" s="54">
        <v>0</v>
      </c>
      <c r="AV26" s="54">
        <v>0</v>
      </c>
      <c r="AW26" s="54">
        <v>0</v>
      </c>
      <c r="AX26" s="53">
        <v>49.04858199322247</v>
      </c>
      <c r="AY26" s="54">
        <v>48.984235303944615</v>
      </c>
      <c r="AZ26" s="54">
        <v>0.064347660548632</v>
      </c>
      <c r="BA26" s="54">
        <v>0</v>
      </c>
      <c r="BB26" s="53">
        <v>0.07849907583585135</v>
      </c>
      <c r="BC26" s="53">
        <v>1.806769563093264</v>
      </c>
      <c r="BD26" s="54">
        <v>0.46860804270483375</v>
      </c>
      <c r="BE26" s="54">
        <v>0.6917934417854288</v>
      </c>
      <c r="BF26" s="53">
        <v>1.809360913538446</v>
      </c>
      <c r="BG26" s="54">
        <v>0.578896811220897</v>
      </c>
      <c r="BH26" s="54">
        <v>0</v>
      </c>
      <c r="BI26" s="54">
        <v>0</v>
      </c>
      <c r="BJ26" s="54">
        <v>1.0417238502339303</v>
      </c>
      <c r="BK26" s="119">
        <v>876.2456304955714</v>
      </c>
      <c r="BL26" s="53">
        <v>275.3157358493131</v>
      </c>
      <c r="BM26" s="54">
        <v>6.098577185432103</v>
      </c>
      <c r="BN26" s="54">
        <v>6.08208306501978</v>
      </c>
      <c r="BO26" s="54">
        <v>11.139883389229965</v>
      </c>
      <c r="BP26" s="54">
        <v>33.714790220080246</v>
      </c>
      <c r="BQ26" s="54">
        <v>6.8382338800616544</v>
      </c>
      <c r="BR26" s="54">
        <v>12.54530249742856</v>
      </c>
      <c r="BS26" s="54">
        <v>69.84398477435923</v>
      </c>
      <c r="BT26" s="54">
        <v>3.240673129502447</v>
      </c>
      <c r="BU26" s="54">
        <v>25.114206874848843</v>
      </c>
      <c r="BV26" s="54">
        <v>2.267710394248523</v>
      </c>
      <c r="BW26" s="54">
        <v>3.9936896537322535</v>
      </c>
      <c r="BX26" s="54">
        <v>7.96966332840899</v>
      </c>
      <c r="BY26" s="54">
        <v>20.440354746940255</v>
      </c>
      <c r="BZ26" s="54">
        <v>9.083679834184652</v>
      </c>
      <c r="CA26" s="54">
        <v>12.736293183913034</v>
      </c>
      <c r="CB26" s="54">
        <v>9.76294194034649</v>
      </c>
      <c r="CC26" s="53">
        <v>1.7024502248006221</v>
      </c>
      <c r="CD26" s="53">
        <v>17.223000857632098</v>
      </c>
      <c r="CE26" s="53">
        <v>9.817362242236875</v>
      </c>
      <c r="CF26" s="53">
        <v>60.401746733373535</v>
      </c>
      <c r="CG26" s="54">
        <v>0.05951267459806386</v>
      </c>
      <c r="CH26" s="54">
        <v>0.09077496724389289</v>
      </c>
      <c r="CI26" s="54">
        <v>0.20402319783134662</v>
      </c>
      <c r="CJ26" s="54">
        <v>1.7499327394983775</v>
      </c>
      <c r="CK26" s="54">
        <v>2.3355031522593213</v>
      </c>
      <c r="CL26" s="54">
        <v>40.72411150577081</v>
      </c>
      <c r="CM26" s="54">
        <v>5.519003398476464</v>
      </c>
      <c r="CN26" s="54">
        <v>1.2574479471706395</v>
      </c>
      <c r="CO26" s="54">
        <v>0.9004418310785282</v>
      </c>
      <c r="CP26" s="54">
        <v>0.022359624662119177</v>
      </c>
      <c r="CQ26" s="54">
        <v>0</v>
      </c>
      <c r="CR26" s="54">
        <v>0</v>
      </c>
      <c r="CS26" s="54">
        <v>0</v>
      </c>
      <c r="CT26" s="54">
        <v>0</v>
      </c>
      <c r="CU26" s="53">
        <v>0.03929761582161252</v>
      </c>
      <c r="CV26" s="54">
        <v>0</v>
      </c>
      <c r="CW26" s="54">
        <v>0</v>
      </c>
      <c r="CX26" s="54">
        <v>0</v>
      </c>
      <c r="CY26" s="54">
        <v>0</v>
      </c>
      <c r="CZ26" s="53">
        <v>359.56978532001915</v>
      </c>
      <c r="DA26" s="54">
        <v>0.6640393792025673</v>
      </c>
      <c r="DB26" s="54">
        <v>5.1539075680448025</v>
      </c>
      <c r="DC26" s="54">
        <v>145.54842319044968</v>
      </c>
      <c r="DD26" s="54">
        <v>89.68471579160025</v>
      </c>
      <c r="DE26" s="54">
        <v>6.471506314716985</v>
      </c>
      <c r="DF26" s="120">
        <v>74.06743921544631</v>
      </c>
      <c r="DG26" s="121">
        <v>48.457893954713526</v>
      </c>
      <c r="DH26" s="121">
        <v>3.1581044290918907</v>
      </c>
      <c r="DI26" s="53">
        <v>48.535255672464174</v>
      </c>
      <c r="DJ26" s="54">
        <v>4.211865238121601</v>
      </c>
      <c r="DK26" s="54">
        <v>15.75259402143983</v>
      </c>
      <c r="DL26" s="54">
        <v>0.28661035238675225</v>
      </c>
      <c r="DM26" s="53">
        <v>15.507707519287008</v>
      </c>
      <c r="DN26" s="54">
        <v>11.691302950040741</v>
      </c>
      <c r="DO26" s="54">
        <v>0.22115350060558733</v>
      </c>
      <c r="DP26" s="53">
        <v>4.426914301865131</v>
      </c>
      <c r="DQ26" s="53">
        <v>6.737746205002238</v>
      </c>
      <c r="DR26" s="54">
        <v>0.9316322496865223</v>
      </c>
      <c r="DS26" s="54">
        <v>0.23403643625209916</v>
      </c>
      <c r="DT26" s="53">
        <v>2.847351198888089</v>
      </c>
      <c r="DU26" s="53">
        <v>0.053876390252714935</v>
      </c>
      <c r="DV26" s="54">
        <v>0</v>
      </c>
      <c r="DW26" s="54">
        <v>0</v>
      </c>
      <c r="DX26" s="54">
        <v>0</v>
      </c>
      <c r="DY26" s="122">
        <v>55.74770852940861</v>
      </c>
      <c r="DZ26" s="53">
        <v>33.213721336585145</v>
      </c>
      <c r="EA26" s="54">
        <v>13.54209827512022</v>
      </c>
      <c r="EB26" s="54">
        <v>1.4344669034624833</v>
      </c>
      <c r="EC26" s="54">
        <v>11.087522181396473</v>
      </c>
      <c r="ED26" s="54">
        <v>0.9534780721052002</v>
      </c>
      <c r="EE26" s="54">
        <v>0.6049754317055805</v>
      </c>
      <c r="EF26" s="54">
        <v>5.591179501524409</v>
      </c>
      <c r="EG26" s="53">
        <v>22.533987192823474</v>
      </c>
      <c r="EH26" s="54">
        <v>20.862605006512368</v>
      </c>
      <c r="EI26" s="54">
        <v>1.6713773299571961</v>
      </c>
      <c r="EJ26" s="54">
        <v>0</v>
      </c>
    </row>
    <row r="27" spans="1:140" ht="12.75">
      <c r="A27" s="6">
        <v>7</v>
      </c>
      <c r="B27" s="6" t="s">
        <v>14</v>
      </c>
      <c r="C27" s="6">
        <v>11</v>
      </c>
      <c r="D27" s="6" t="s">
        <v>15</v>
      </c>
      <c r="E27" s="6">
        <v>0</v>
      </c>
      <c r="F27" s="30">
        <v>0</v>
      </c>
      <c r="G27" s="30">
        <v>0.3</v>
      </c>
      <c r="H27" s="54">
        <v>0</v>
      </c>
      <c r="I27" s="111" t="s">
        <v>14</v>
      </c>
      <c r="J27" s="112" t="s">
        <v>775</v>
      </c>
      <c r="K27" s="113" t="s">
        <v>777</v>
      </c>
      <c r="L27" s="114">
        <v>287.333</v>
      </c>
      <c r="M27" s="115">
        <v>663.1579038954801</v>
      </c>
      <c r="N27" s="116">
        <v>660.1982724683444</v>
      </c>
      <c r="O27" s="117">
        <v>666.0931733517903</v>
      </c>
      <c r="P27" s="118">
        <v>39.412945954693676</v>
      </c>
      <c r="Q27" s="115">
        <v>5.53357950531265</v>
      </c>
      <c r="R27" s="53">
        <v>0.740325684832581</v>
      </c>
      <c r="S27" s="53">
        <v>0.13513936791109965</v>
      </c>
      <c r="T27" s="54">
        <v>0</v>
      </c>
      <c r="U27" s="54">
        <v>0</v>
      </c>
      <c r="V27" s="54">
        <v>0</v>
      </c>
      <c r="W27" s="53">
        <v>0.22681000790024117</v>
      </c>
      <c r="X27" s="53">
        <v>0.385476085239078</v>
      </c>
      <c r="Y27" s="53">
        <v>0</v>
      </c>
      <c r="Z27" s="53">
        <v>0</v>
      </c>
      <c r="AA27" s="53">
        <v>0</v>
      </c>
      <c r="AB27" s="53">
        <v>0</v>
      </c>
      <c r="AC27" s="54">
        <v>0</v>
      </c>
      <c r="AD27" s="54">
        <v>0</v>
      </c>
      <c r="AE27" s="53">
        <v>0.7622166615042476</v>
      </c>
      <c r="AF27" s="53">
        <v>0.10771474212847114</v>
      </c>
      <c r="AG27" s="53">
        <v>0.10771474212847114</v>
      </c>
      <c r="AH27" s="53">
        <v>0</v>
      </c>
      <c r="AI27" s="53">
        <v>0</v>
      </c>
      <c r="AJ27" s="54">
        <v>0</v>
      </c>
      <c r="AK27" s="53">
        <v>0</v>
      </c>
      <c r="AL27" s="54">
        <v>0</v>
      </c>
      <c r="AM27" s="54">
        <v>0</v>
      </c>
      <c r="AN27" s="54">
        <v>0</v>
      </c>
      <c r="AO27" s="54">
        <v>0</v>
      </c>
      <c r="AP27" s="53">
        <v>0</v>
      </c>
      <c r="AQ27" s="53">
        <v>0</v>
      </c>
      <c r="AR27" s="53">
        <v>0</v>
      </c>
      <c r="AS27" s="53">
        <v>0</v>
      </c>
      <c r="AT27" s="53">
        <v>0</v>
      </c>
      <c r="AU27" s="54">
        <v>0</v>
      </c>
      <c r="AV27" s="54">
        <v>0</v>
      </c>
      <c r="AW27" s="54">
        <v>0</v>
      </c>
      <c r="AX27" s="53">
        <v>30.88085949055625</v>
      </c>
      <c r="AY27" s="54">
        <v>30.88085949055625</v>
      </c>
      <c r="AZ27" s="54">
        <v>0</v>
      </c>
      <c r="BA27" s="54">
        <v>0</v>
      </c>
      <c r="BB27" s="53">
        <v>0</v>
      </c>
      <c r="BC27" s="53">
        <v>2.3614064517476234</v>
      </c>
      <c r="BD27" s="54">
        <v>1.5123219400486543</v>
      </c>
      <c r="BE27" s="54">
        <v>0.28092840014895604</v>
      </c>
      <c r="BF27" s="53">
        <v>0.6370657042525572</v>
      </c>
      <c r="BG27" s="54">
        <v>0.3879470857854823</v>
      </c>
      <c r="BH27" s="54">
        <v>0.12595142221742717</v>
      </c>
      <c r="BI27" s="54">
        <v>0</v>
      </c>
      <c r="BJ27" s="54">
        <v>0.12316719624964761</v>
      </c>
      <c r="BK27" s="119">
        <v>586.1564804599541</v>
      </c>
      <c r="BL27" s="53">
        <v>186.7290217274034</v>
      </c>
      <c r="BM27" s="54">
        <v>2.287137224057104</v>
      </c>
      <c r="BN27" s="54">
        <v>5.674948578826657</v>
      </c>
      <c r="BO27" s="54">
        <v>11.535361409932028</v>
      </c>
      <c r="BP27" s="54">
        <v>20.673573867255065</v>
      </c>
      <c r="BQ27" s="54">
        <v>4.120550023839934</v>
      </c>
      <c r="BR27" s="54">
        <v>13.593913682034433</v>
      </c>
      <c r="BS27" s="54">
        <v>40.08627620217656</v>
      </c>
      <c r="BT27" s="54">
        <v>1.7052687996157767</v>
      </c>
      <c r="BU27" s="54">
        <v>16.79779210880755</v>
      </c>
      <c r="BV27" s="54">
        <v>2.2196893499876444</v>
      </c>
      <c r="BW27" s="54">
        <v>2.8857458071297066</v>
      </c>
      <c r="BX27" s="54">
        <v>4.727232862219097</v>
      </c>
      <c r="BY27" s="54">
        <v>15.85811584468195</v>
      </c>
      <c r="BZ27" s="54">
        <v>5.208729940521972</v>
      </c>
      <c r="CA27" s="54">
        <v>10.284199865661098</v>
      </c>
      <c r="CB27" s="54">
        <v>6.951933818948745</v>
      </c>
      <c r="CC27" s="53">
        <v>2.610490267390101</v>
      </c>
      <c r="CD27" s="53">
        <v>8.508733768832677</v>
      </c>
      <c r="CE27" s="53">
        <v>2.633703751396463</v>
      </c>
      <c r="CF27" s="53">
        <v>56.52650409107202</v>
      </c>
      <c r="CG27" s="54">
        <v>0.4328079266913303</v>
      </c>
      <c r="CH27" s="54">
        <v>0.2517288303118681</v>
      </c>
      <c r="CI27" s="54">
        <v>0</v>
      </c>
      <c r="CJ27" s="54">
        <v>0.9818920903620537</v>
      </c>
      <c r="CK27" s="54">
        <v>1.2466371770732911</v>
      </c>
      <c r="CL27" s="54">
        <v>35.09798735265353</v>
      </c>
      <c r="CM27" s="54">
        <v>8.366703441651325</v>
      </c>
      <c r="CN27" s="54">
        <v>1.0274837905844438</v>
      </c>
      <c r="CO27" s="54">
        <v>1.274375028277295</v>
      </c>
      <c r="CP27" s="54">
        <v>0</v>
      </c>
      <c r="CQ27" s="54">
        <v>0</v>
      </c>
      <c r="CR27" s="54">
        <v>0</v>
      </c>
      <c r="CS27" s="54">
        <v>0</v>
      </c>
      <c r="CT27" s="54">
        <v>0</v>
      </c>
      <c r="CU27" s="53">
        <v>0</v>
      </c>
      <c r="CV27" s="54">
        <v>0</v>
      </c>
      <c r="CW27" s="54">
        <v>0</v>
      </c>
      <c r="CX27" s="54">
        <v>0</v>
      </c>
      <c r="CY27" s="54">
        <v>0</v>
      </c>
      <c r="CZ27" s="53">
        <v>267.7100437471505</v>
      </c>
      <c r="DA27" s="54">
        <v>1.1375999276101247</v>
      </c>
      <c r="DB27" s="54">
        <v>6.660599374245214</v>
      </c>
      <c r="DC27" s="54">
        <v>144.70603794203936</v>
      </c>
      <c r="DD27" s="54">
        <v>65.60809235277534</v>
      </c>
      <c r="DE27" s="54">
        <v>1.7035286583859146</v>
      </c>
      <c r="DF27" s="120">
        <v>30.518214058252962</v>
      </c>
      <c r="DG27" s="121">
        <v>24.550051682194525</v>
      </c>
      <c r="DH27" s="121">
        <v>2.6306063000073086</v>
      </c>
      <c r="DI27" s="53">
        <v>16.186550100406148</v>
      </c>
      <c r="DJ27" s="54">
        <v>3.1835883800329228</v>
      </c>
      <c r="DK27" s="54">
        <v>1.9192365652396344</v>
      </c>
      <c r="DL27" s="54">
        <v>0.11516254659228144</v>
      </c>
      <c r="DM27" s="53">
        <v>9.57954707604069</v>
      </c>
      <c r="DN27" s="54">
        <v>5.462164109239105</v>
      </c>
      <c r="DO27" s="54">
        <v>0.13291198713687602</v>
      </c>
      <c r="DP27" s="53">
        <v>0.2799887238848305</v>
      </c>
      <c r="DQ27" s="53">
        <v>2.2092485026084714</v>
      </c>
      <c r="DR27" s="54">
        <v>0.49315602454295193</v>
      </c>
      <c r="DS27" s="54">
        <v>0</v>
      </c>
      <c r="DT27" s="53">
        <v>2.664469448340427</v>
      </c>
      <c r="DU27" s="53">
        <v>0</v>
      </c>
      <c r="DV27" s="54">
        <v>0</v>
      </c>
      <c r="DW27" s="54">
        <v>0</v>
      </c>
      <c r="DX27" s="54">
        <v>0</v>
      </c>
      <c r="DY27" s="122">
        <v>37.58847748083234</v>
      </c>
      <c r="DZ27" s="53">
        <v>25.14444912349086</v>
      </c>
      <c r="EA27" s="54">
        <v>7.227119753039156</v>
      </c>
      <c r="EB27" s="54">
        <v>3.261964341025917</v>
      </c>
      <c r="EC27" s="54">
        <v>5.1256555982083505</v>
      </c>
      <c r="ED27" s="54">
        <v>0.5746990425742953</v>
      </c>
      <c r="EE27" s="54">
        <v>0.8001169374906466</v>
      </c>
      <c r="EF27" s="54">
        <v>8.154893451152494</v>
      </c>
      <c r="EG27" s="53">
        <v>12.44402835734148</v>
      </c>
      <c r="EH27" s="54">
        <v>11.817055472222124</v>
      </c>
      <c r="EI27" s="54">
        <v>0.6269728851193562</v>
      </c>
      <c r="EJ27" s="54">
        <v>0</v>
      </c>
    </row>
    <row r="28" spans="1:140" ht="22.5">
      <c r="A28" s="8">
        <v>8</v>
      </c>
      <c r="B28" s="8" t="s">
        <v>17</v>
      </c>
      <c r="C28" s="8">
        <v>10</v>
      </c>
      <c r="D28" s="8" t="s">
        <v>16</v>
      </c>
      <c r="E28" s="8">
        <v>0</v>
      </c>
      <c r="F28" s="29">
        <v>0</v>
      </c>
      <c r="G28" s="29">
        <v>291</v>
      </c>
      <c r="H28" s="54">
        <v>0</v>
      </c>
      <c r="I28" s="111" t="s">
        <v>460</v>
      </c>
      <c r="J28" s="112" t="s">
        <v>775</v>
      </c>
      <c r="K28" s="113" t="s">
        <v>777</v>
      </c>
      <c r="L28" s="114">
        <v>291037.9</v>
      </c>
      <c r="M28" s="115">
        <v>831.7283144222796</v>
      </c>
      <c r="N28" s="116">
        <v>814.9363390412938</v>
      </c>
      <c r="O28" s="117">
        <v>849.4878616285372</v>
      </c>
      <c r="P28" s="118">
        <v>50.92519565321218</v>
      </c>
      <c r="Q28" s="115">
        <v>22.13051633481413</v>
      </c>
      <c r="R28" s="53">
        <v>0.2825087729123939</v>
      </c>
      <c r="S28" s="53">
        <v>0.06418765391036699</v>
      </c>
      <c r="T28" s="54">
        <v>0.01603241364784449</v>
      </c>
      <c r="U28" s="54">
        <v>0</v>
      </c>
      <c r="V28" s="54">
        <v>0.004362146648254402</v>
      </c>
      <c r="W28" s="53">
        <v>4.514810614012814</v>
      </c>
      <c r="X28" s="53">
        <v>0.5111389272668612</v>
      </c>
      <c r="Y28" s="53">
        <v>0.12312145600280926</v>
      </c>
      <c r="Z28" s="53">
        <v>0.004171930872233479</v>
      </c>
      <c r="AA28" s="53">
        <v>0.11673232249133188</v>
      </c>
      <c r="AB28" s="53">
        <v>0</v>
      </c>
      <c r="AC28" s="54">
        <v>0.00033435507884024726</v>
      </c>
      <c r="AD28" s="54">
        <v>0.0018828819201897758</v>
      </c>
      <c r="AE28" s="53">
        <v>0.3677768428098196</v>
      </c>
      <c r="AF28" s="53">
        <v>0.4096727608328674</v>
      </c>
      <c r="AG28" s="53">
        <v>1.702036745042484</v>
      </c>
      <c r="AH28" s="53">
        <v>0.0010817147869744798</v>
      </c>
      <c r="AI28" s="53">
        <v>0.0014849612370072761</v>
      </c>
      <c r="AJ28" s="54">
        <v>0</v>
      </c>
      <c r="AK28" s="53">
        <v>0.0010872123527554314</v>
      </c>
      <c r="AL28" s="54">
        <v>0.0003977488842518448</v>
      </c>
      <c r="AM28" s="54">
        <v>0</v>
      </c>
      <c r="AN28" s="54">
        <v>0</v>
      </c>
      <c r="AO28" s="54">
        <v>0</v>
      </c>
      <c r="AP28" s="53">
        <v>0.0007988306677583916</v>
      </c>
      <c r="AQ28" s="53">
        <v>0.0003313657774468548</v>
      </c>
      <c r="AR28" s="53">
        <v>0</v>
      </c>
      <c r="AS28" s="53">
        <v>0</v>
      </c>
      <c r="AT28" s="53">
        <v>0.005931220641710236</v>
      </c>
      <c r="AU28" s="54">
        <v>0.0008397531730403497</v>
      </c>
      <c r="AV28" s="54">
        <v>0</v>
      </c>
      <c r="AW28" s="54">
        <v>0</v>
      </c>
      <c r="AX28" s="53">
        <v>20.637126642268925</v>
      </c>
      <c r="AY28" s="54">
        <v>20.558851613484016</v>
      </c>
      <c r="AZ28" s="54">
        <v>0.06543628853836563</v>
      </c>
      <c r="BA28" s="54">
        <v>0.01283729713552771</v>
      </c>
      <c r="BB28" s="53">
        <v>0.1659149203591697</v>
      </c>
      <c r="BC28" s="53">
        <v>5.456285933893833</v>
      </c>
      <c r="BD28" s="54">
        <v>1.7339937513292942</v>
      </c>
      <c r="BE28" s="54">
        <v>1.7151010229251928</v>
      </c>
      <c r="BF28" s="53">
        <v>2.535351581357617</v>
      </c>
      <c r="BG28" s="54">
        <v>1.4852522643958055</v>
      </c>
      <c r="BH28" s="54">
        <v>0.0003701236162025633</v>
      </c>
      <c r="BI28" s="54">
        <v>0</v>
      </c>
      <c r="BJ28" s="54">
        <v>0.8653467469357082</v>
      </c>
      <c r="BK28" s="119">
        <v>728.3340073578046</v>
      </c>
      <c r="BL28" s="53">
        <v>191.94884927358257</v>
      </c>
      <c r="BM28" s="54">
        <v>2.861296071748731</v>
      </c>
      <c r="BN28" s="54">
        <v>4.803291942389634</v>
      </c>
      <c r="BO28" s="54">
        <v>4.721079282114116</v>
      </c>
      <c r="BP28" s="54">
        <v>22.207482255747443</v>
      </c>
      <c r="BQ28" s="54">
        <v>4.958395452963342</v>
      </c>
      <c r="BR28" s="54">
        <v>10.149083676043565</v>
      </c>
      <c r="BS28" s="54">
        <v>54.17696458090166</v>
      </c>
      <c r="BT28" s="54">
        <v>3.791650503250607</v>
      </c>
      <c r="BU28" s="54">
        <v>15.58005675549473</v>
      </c>
      <c r="BV28" s="54">
        <v>1.577011447649945</v>
      </c>
      <c r="BW28" s="54">
        <v>2.5077709810303057</v>
      </c>
      <c r="BX28" s="54">
        <v>4.826907423397434</v>
      </c>
      <c r="BY28" s="54">
        <v>12.111865842902247</v>
      </c>
      <c r="BZ28" s="54">
        <v>4.642756149628622</v>
      </c>
      <c r="CA28" s="54">
        <v>13.627338569993803</v>
      </c>
      <c r="CB28" s="54">
        <v>8.27541705049411</v>
      </c>
      <c r="CC28" s="53">
        <v>5.185551435053648</v>
      </c>
      <c r="CD28" s="53">
        <v>26.39277221282864</v>
      </c>
      <c r="CE28" s="53">
        <v>10.589603622071214</v>
      </c>
      <c r="CF28" s="53">
        <v>53.01392018015523</v>
      </c>
      <c r="CG28" s="54">
        <v>0.277292132742849</v>
      </c>
      <c r="CH28" s="54">
        <v>0.031911857527834</v>
      </c>
      <c r="CI28" s="54">
        <v>0.18965055753906965</v>
      </c>
      <c r="CJ28" s="54">
        <v>0.5118096302921372</v>
      </c>
      <c r="CK28" s="54">
        <v>2.4200995815321646</v>
      </c>
      <c r="CL28" s="54">
        <v>32.00961799133377</v>
      </c>
      <c r="CM28" s="54">
        <v>6.043130465138733</v>
      </c>
      <c r="CN28" s="54">
        <v>1.094385301708128</v>
      </c>
      <c r="CO28" s="54">
        <v>1.645832381280926</v>
      </c>
      <c r="CP28" s="54">
        <v>0.0004274357394689832</v>
      </c>
      <c r="CQ28" s="54">
        <v>0</v>
      </c>
      <c r="CR28" s="54">
        <v>0</v>
      </c>
      <c r="CS28" s="54">
        <v>0</v>
      </c>
      <c r="CT28" s="54">
        <v>0</v>
      </c>
      <c r="CU28" s="53">
        <v>0.03121390719215607</v>
      </c>
      <c r="CV28" s="54">
        <v>0.0023032395437157837</v>
      </c>
      <c r="CW28" s="54">
        <v>0</v>
      </c>
      <c r="CX28" s="54">
        <v>0</v>
      </c>
      <c r="CY28" s="54">
        <v>0</v>
      </c>
      <c r="CZ28" s="53">
        <v>317.0423508415914</v>
      </c>
      <c r="DA28" s="54">
        <v>1.1953295429907926</v>
      </c>
      <c r="DB28" s="54">
        <v>15.03155087361474</v>
      </c>
      <c r="DC28" s="54">
        <v>176.7638166712995</v>
      </c>
      <c r="DD28" s="54">
        <v>56.27040327050188</v>
      </c>
      <c r="DE28" s="54">
        <v>11.482105938779794</v>
      </c>
      <c r="DF28" s="120">
        <v>62.720662841506204</v>
      </c>
      <c r="DG28" s="121">
        <v>44.18829987434626</v>
      </c>
      <c r="DH28" s="121">
        <v>1.713255902409961</v>
      </c>
      <c r="DI28" s="53">
        <v>29.95665512979581</v>
      </c>
      <c r="DJ28" s="54">
        <v>1.5874609458080888</v>
      </c>
      <c r="DK28" s="54">
        <v>9.554583784448692</v>
      </c>
      <c r="DL28" s="54">
        <v>0.15349079965186663</v>
      </c>
      <c r="DM28" s="53">
        <v>20.820851854689714</v>
      </c>
      <c r="DN28" s="54">
        <v>14.684788476002609</v>
      </c>
      <c r="DO28" s="54">
        <v>0.1712097977617348</v>
      </c>
      <c r="DP28" s="53">
        <v>1.4334112498750164</v>
      </c>
      <c r="DQ28" s="53">
        <v>5.2465194395644</v>
      </c>
      <c r="DR28" s="54">
        <v>1.0104738936062967</v>
      </c>
      <c r="DS28" s="54">
        <v>0.35863061133962276</v>
      </c>
      <c r="DT28" s="53">
        <v>3.9086730628553874</v>
      </c>
      <c r="DU28" s="53">
        <v>0.04280085171037861</v>
      </c>
      <c r="DV28" s="54">
        <v>0.0019269311660096503</v>
      </c>
      <c r="DW28" s="54">
        <v>0.001451048128096031</v>
      </c>
      <c r="DX28" s="54">
        <v>0</v>
      </c>
      <c r="DY28" s="122">
        <v>52.469111411262936</v>
      </c>
      <c r="DZ28" s="53">
        <v>36.59815439844776</v>
      </c>
      <c r="EA28" s="54">
        <v>15.48848105349853</v>
      </c>
      <c r="EB28" s="54">
        <v>4.647009891151633</v>
      </c>
      <c r="EC28" s="54">
        <v>4.95823739794714</v>
      </c>
      <c r="ED28" s="54">
        <v>1.2784912205592465</v>
      </c>
      <c r="EE28" s="54">
        <v>1.3097582823405474</v>
      </c>
      <c r="EF28" s="54">
        <v>8.916154906285401</v>
      </c>
      <c r="EG28" s="53">
        <v>15.870984500644074</v>
      </c>
      <c r="EH28" s="54">
        <v>10.338024703999032</v>
      </c>
      <c r="EI28" s="54">
        <v>5.403409659016918</v>
      </c>
      <c r="EJ28" s="54">
        <v>0.014431110174997826</v>
      </c>
    </row>
    <row r="29" spans="1:140" ht="12.75">
      <c r="A29" s="9">
        <v>9</v>
      </c>
      <c r="B29" s="9" t="s">
        <v>18</v>
      </c>
      <c r="C29" s="9">
        <v>12</v>
      </c>
      <c r="D29" s="9" t="s">
        <v>19</v>
      </c>
      <c r="E29" s="9">
        <v>0</v>
      </c>
      <c r="F29" s="31">
        <v>0</v>
      </c>
      <c r="G29" s="31">
        <v>127.5</v>
      </c>
      <c r="H29" s="54">
        <v>0</v>
      </c>
      <c r="I29" s="111" t="s">
        <v>18</v>
      </c>
      <c r="J29" s="112" t="s">
        <v>775</v>
      </c>
      <c r="K29" s="113" t="s">
        <v>777</v>
      </c>
      <c r="L29" s="114">
        <v>127477.6</v>
      </c>
      <c r="M29" s="115">
        <v>763.3896308057258</v>
      </c>
      <c r="N29" s="116">
        <v>762.9987386099526</v>
      </c>
      <c r="O29" s="117">
        <v>798.9395619847169</v>
      </c>
      <c r="P29" s="118">
        <v>90.94606424971916</v>
      </c>
      <c r="Q29" s="115">
        <v>16.46246085586801</v>
      </c>
      <c r="R29" s="53">
        <v>3.450404620105807</v>
      </c>
      <c r="S29" s="53">
        <v>0.05755418991258072</v>
      </c>
      <c r="T29" s="54">
        <v>0.007914096280444566</v>
      </c>
      <c r="U29" s="54">
        <v>0</v>
      </c>
      <c r="V29" s="54">
        <v>0</v>
      </c>
      <c r="W29" s="53">
        <v>0.04349446490991358</v>
      </c>
      <c r="X29" s="53">
        <v>1.0211378312738866</v>
      </c>
      <c r="Y29" s="53">
        <v>0.03143485600607479</v>
      </c>
      <c r="Z29" s="53">
        <v>0</v>
      </c>
      <c r="AA29" s="53">
        <v>0.01587039605389496</v>
      </c>
      <c r="AB29" s="53">
        <v>0</v>
      </c>
      <c r="AC29" s="54">
        <v>0.008319030166868533</v>
      </c>
      <c r="AD29" s="54">
        <v>0.007245508230465588</v>
      </c>
      <c r="AE29" s="53">
        <v>0.24978074579377083</v>
      </c>
      <c r="AF29" s="53">
        <v>0.9934247271677534</v>
      </c>
      <c r="AG29" s="53">
        <v>3.4917036404827195</v>
      </c>
      <c r="AH29" s="53">
        <v>0.0008171631721965271</v>
      </c>
      <c r="AI29" s="53">
        <v>0.006495258774874957</v>
      </c>
      <c r="AJ29" s="54">
        <v>0</v>
      </c>
      <c r="AK29" s="53">
        <v>0</v>
      </c>
      <c r="AL29" s="54">
        <v>0.006495258774874957</v>
      </c>
      <c r="AM29" s="54">
        <v>0</v>
      </c>
      <c r="AN29" s="54">
        <v>0</v>
      </c>
      <c r="AO29" s="54">
        <v>0</v>
      </c>
      <c r="AP29" s="53">
        <v>0</v>
      </c>
      <c r="AQ29" s="53">
        <v>0</v>
      </c>
      <c r="AR29" s="53">
        <v>0.0007823335236935744</v>
      </c>
      <c r="AS29" s="53">
        <v>0</v>
      </c>
      <c r="AT29" s="53">
        <v>0.0015634903700728596</v>
      </c>
      <c r="AU29" s="54">
        <v>0</v>
      </c>
      <c r="AV29" s="54">
        <v>0</v>
      </c>
      <c r="AW29" s="54">
        <v>0</v>
      </c>
      <c r="AX29" s="53">
        <v>72.40548143360088</v>
      </c>
      <c r="AY29" s="54">
        <v>72.03773055030844</v>
      </c>
      <c r="AZ29" s="54">
        <v>0.3627668704148807</v>
      </c>
      <c r="BA29" s="54">
        <v>0.004987464464345108</v>
      </c>
      <c r="BB29" s="53">
        <v>0.07334857261197261</v>
      </c>
      <c r="BC29" s="53">
        <v>0.2367985434303752</v>
      </c>
      <c r="BD29" s="54">
        <v>0.014365347323765114</v>
      </c>
      <c r="BE29" s="54">
        <v>0.14671377559665386</v>
      </c>
      <c r="BF29" s="53">
        <v>1.7679702159438206</v>
      </c>
      <c r="BG29" s="54">
        <v>1.0422207509397727</v>
      </c>
      <c r="BH29" s="54">
        <v>0</v>
      </c>
      <c r="BI29" s="54">
        <v>0</v>
      </c>
      <c r="BJ29" s="54">
        <v>0.47131747067720137</v>
      </c>
      <c r="BK29" s="119">
        <v>614.6710480900174</v>
      </c>
      <c r="BL29" s="53">
        <v>241.72623268715444</v>
      </c>
      <c r="BM29" s="54">
        <v>4.327309268451869</v>
      </c>
      <c r="BN29" s="54">
        <v>8.651221861723156</v>
      </c>
      <c r="BO29" s="54">
        <v>39.85446854976874</v>
      </c>
      <c r="BP29" s="54">
        <v>30.80654954282164</v>
      </c>
      <c r="BQ29" s="54">
        <v>27.369890867101354</v>
      </c>
      <c r="BR29" s="54">
        <v>16.010240230440484</v>
      </c>
      <c r="BS29" s="54">
        <v>44.57103836281825</v>
      </c>
      <c r="BT29" s="54">
        <v>0.8343771768530315</v>
      </c>
      <c r="BU29" s="54">
        <v>7.8792430983953246</v>
      </c>
      <c r="BV29" s="54">
        <v>1.9918856332406634</v>
      </c>
      <c r="BW29" s="54">
        <v>2.3618196451768783</v>
      </c>
      <c r="BX29" s="54">
        <v>3.3010419085392257</v>
      </c>
      <c r="BY29" s="54">
        <v>6.464659673542645</v>
      </c>
      <c r="BZ29" s="54">
        <v>4.167329005252687</v>
      </c>
      <c r="CA29" s="54">
        <v>9.592540179608024</v>
      </c>
      <c r="CB29" s="54">
        <v>5.66977963187258</v>
      </c>
      <c r="CC29" s="53">
        <v>7.473622816871357</v>
      </c>
      <c r="CD29" s="53">
        <v>10.098966406647127</v>
      </c>
      <c r="CE29" s="53">
        <v>5.504386653027669</v>
      </c>
      <c r="CF29" s="53">
        <v>11.278459901974935</v>
      </c>
      <c r="CG29" s="54">
        <v>0.08745795339730274</v>
      </c>
      <c r="CH29" s="54">
        <v>0.015322535096362026</v>
      </c>
      <c r="CI29" s="54">
        <v>0.17455121527233022</v>
      </c>
      <c r="CJ29" s="54">
        <v>0.4184797172209078</v>
      </c>
      <c r="CK29" s="54">
        <v>0.380634087871124</v>
      </c>
      <c r="CL29" s="54">
        <v>4.074905708924549</v>
      </c>
      <c r="CM29" s="54">
        <v>2.5310274118747134</v>
      </c>
      <c r="CN29" s="54">
        <v>0.054870973410230506</v>
      </c>
      <c r="CO29" s="54">
        <v>0.03779087463209222</v>
      </c>
      <c r="CP29" s="54">
        <v>0</v>
      </c>
      <c r="CQ29" s="54">
        <v>0</v>
      </c>
      <c r="CR29" s="54">
        <v>0</v>
      </c>
      <c r="CS29" s="54">
        <v>0</v>
      </c>
      <c r="CT29" s="54">
        <v>0</v>
      </c>
      <c r="CU29" s="53">
        <v>0.006585392257149491</v>
      </c>
      <c r="CV29" s="54">
        <v>0.002444664788166705</v>
      </c>
      <c r="CW29" s="54">
        <v>0</v>
      </c>
      <c r="CX29" s="54">
        <v>0</v>
      </c>
      <c r="CY29" s="54">
        <v>0</v>
      </c>
      <c r="CZ29" s="53">
        <v>244.4443572831619</v>
      </c>
      <c r="DA29" s="54">
        <v>1.952060597312783</v>
      </c>
      <c r="DB29" s="54">
        <v>4.595485010699919</v>
      </c>
      <c r="DC29" s="54">
        <v>73.47745015594896</v>
      </c>
      <c r="DD29" s="54">
        <v>105.01899941636805</v>
      </c>
      <c r="DE29" s="54">
        <v>4.956354685058394</v>
      </c>
      <c r="DF29" s="120">
        <v>37.989733098207054</v>
      </c>
      <c r="DG29" s="121">
        <v>11.017025736286218</v>
      </c>
      <c r="DH29" s="121">
        <v>3.0377336881146175</v>
      </c>
      <c r="DI29" s="53">
        <v>30.889026778037866</v>
      </c>
      <c r="DJ29" s="54">
        <v>3.0073087350248198</v>
      </c>
      <c r="DK29" s="54">
        <v>9.998038871142851</v>
      </c>
      <c r="DL29" s="54">
        <v>0.06785058708353467</v>
      </c>
      <c r="DM29" s="53">
        <v>18.830523950874507</v>
      </c>
      <c r="DN29" s="54">
        <v>16.873968446221138</v>
      </c>
      <c r="DO29" s="54">
        <v>0.1004158377628697</v>
      </c>
      <c r="DP29" s="53">
        <v>0.730422835070632</v>
      </c>
      <c r="DQ29" s="53">
        <v>3.532127997389345</v>
      </c>
      <c r="DR29" s="54">
        <v>1.3513064255994778</v>
      </c>
      <c r="DS29" s="54">
        <v>0.023941539533219956</v>
      </c>
      <c r="DT29" s="53">
        <v>2.1617429258159864</v>
      </c>
      <c r="DU29" s="53">
        <v>0.00493616133344211</v>
      </c>
      <c r="DV29" s="54">
        <v>0</v>
      </c>
      <c r="DW29" s="54">
        <v>0</v>
      </c>
      <c r="DX29" s="54">
        <v>0</v>
      </c>
      <c r="DY29" s="122">
        <v>57.77244002083502</v>
      </c>
      <c r="DZ29" s="53">
        <v>32.533958907290376</v>
      </c>
      <c r="EA29" s="54">
        <v>8.694264717879847</v>
      </c>
      <c r="EB29" s="54">
        <v>0.49587739336165726</v>
      </c>
      <c r="EC29" s="54">
        <v>5.04357000759349</v>
      </c>
      <c r="ED29" s="54">
        <v>1.1596735426459235</v>
      </c>
      <c r="EE29" s="54">
        <v>4.60225639641788</v>
      </c>
      <c r="EF29" s="54">
        <v>12.538320457868675</v>
      </c>
      <c r="EG29" s="53">
        <v>25.238481113544648</v>
      </c>
      <c r="EH29" s="54">
        <v>24.62089810288239</v>
      </c>
      <c r="EI29" s="54">
        <v>0.6159613924328666</v>
      </c>
      <c r="EJ29" s="54">
        <v>0</v>
      </c>
    </row>
    <row r="30" spans="1:140" ht="12.75">
      <c r="A30" s="6">
        <v>10</v>
      </c>
      <c r="B30" s="6" t="s">
        <v>20</v>
      </c>
      <c r="C30" s="6">
        <v>11</v>
      </c>
      <c r="D30" s="6" t="s">
        <v>21</v>
      </c>
      <c r="E30" s="6">
        <v>0</v>
      </c>
      <c r="F30" s="30">
        <v>0</v>
      </c>
      <c r="G30" s="30">
        <v>3.9</v>
      </c>
      <c r="H30" s="54">
        <v>0</v>
      </c>
      <c r="I30" s="111" t="s">
        <v>20</v>
      </c>
      <c r="J30" s="112" t="s">
        <v>775</v>
      </c>
      <c r="K30" s="113" t="s">
        <v>777</v>
      </c>
      <c r="L30" s="114">
        <v>3910.84</v>
      </c>
      <c r="M30" s="115">
        <v>798.7145600433666</v>
      </c>
      <c r="N30" s="116">
        <v>772.4230229151786</v>
      </c>
      <c r="O30" s="117">
        <v>828.8454256224675</v>
      </c>
      <c r="P30" s="118">
        <v>79.90271910893821</v>
      </c>
      <c r="Q30" s="115">
        <v>6.801825183336572</v>
      </c>
      <c r="R30" s="53">
        <v>1.3195579466303913</v>
      </c>
      <c r="S30" s="53">
        <v>0.10865440672592078</v>
      </c>
      <c r="T30" s="54">
        <v>0</v>
      </c>
      <c r="U30" s="54">
        <v>0</v>
      </c>
      <c r="V30" s="54">
        <v>0</v>
      </c>
      <c r="W30" s="53">
        <v>0.6603057143733827</v>
      </c>
      <c r="X30" s="53">
        <v>0.13584805310368106</v>
      </c>
      <c r="Y30" s="53">
        <v>0.1092910985875157</v>
      </c>
      <c r="Z30" s="53">
        <v>0</v>
      </c>
      <c r="AA30" s="53">
        <v>0.028771312556893146</v>
      </c>
      <c r="AB30" s="53">
        <v>0</v>
      </c>
      <c r="AC30" s="54">
        <v>0.08051978603062257</v>
      </c>
      <c r="AD30" s="54">
        <v>0</v>
      </c>
      <c r="AE30" s="53">
        <v>0.7124607501201788</v>
      </c>
      <c r="AF30" s="53">
        <v>0.09369854046700964</v>
      </c>
      <c r="AG30" s="53">
        <v>0.24093800820284134</v>
      </c>
      <c r="AH30" s="53">
        <v>0.025260557834122593</v>
      </c>
      <c r="AI30" s="53">
        <v>0</v>
      </c>
      <c r="AJ30" s="54">
        <v>0</v>
      </c>
      <c r="AK30" s="53">
        <v>0</v>
      </c>
      <c r="AL30" s="54">
        <v>0</v>
      </c>
      <c r="AM30" s="54">
        <v>0</v>
      </c>
      <c r="AN30" s="54">
        <v>0</v>
      </c>
      <c r="AO30" s="54">
        <v>0</v>
      </c>
      <c r="AP30" s="53">
        <v>0</v>
      </c>
      <c r="AQ30" s="53">
        <v>0</v>
      </c>
      <c r="AR30" s="53">
        <v>0</v>
      </c>
      <c r="AS30" s="53">
        <v>0</v>
      </c>
      <c r="AT30" s="53">
        <v>0</v>
      </c>
      <c r="AU30" s="54">
        <v>0</v>
      </c>
      <c r="AV30" s="54">
        <v>0</v>
      </c>
      <c r="AW30" s="54">
        <v>0</v>
      </c>
      <c r="AX30" s="53">
        <v>68.19018420595064</v>
      </c>
      <c r="AY30" s="54">
        <v>68.19018420595064</v>
      </c>
      <c r="AZ30" s="54">
        <v>0</v>
      </c>
      <c r="BA30" s="54">
        <v>0</v>
      </c>
      <c r="BB30" s="53">
        <v>0.02435793844800605</v>
      </c>
      <c r="BC30" s="53">
        <v>3.672251997013429</v>
      </c>
      <c r="BD30" s="54">
        <v>1.2322979206513178</v>
      </c>
      <c r="BE30" s="54">
        <v>0.991485205224453</v>
      </c>
      <c r="BF30" s="53">
        <v>1.2141151261621543</v>
      </c>
      <c r="BG30" s="54">
        <v>0.19508340919086434</v>
      </c>
      <c r="BH30" s="54">
        <v>0.028684374712338014</v>
      </c>
      <c r="BI30" s="54">
        <v>0</v>
      </c>
      <c r="BJ30" s="54">
        <v>0.7765007006167473</v>
      </c>
      <c r="BK30" s="119">
        <v>678.9669227071422</v>
      </c>
      <c r="BL30" s="53">
        <v>198.08803223859834</v>
      </c>
      <c r="BM30" s="54">
        <v>3.6031108406378167</v>
      </c>
      <c r="BN30" s="54">
        <v>9.253840607132995</v>
      </c>
      <c r="BO30" s="54">
        <v>10.044565873316216</v>
      </c>
      <c r="BP30" s="54">
        <v>25.938724161561197</v>
      </c>
      <c r="BQ30" s="54">
        <v>4.319286905115014</v>
      </c>
      <c r="BR30" s="54">
        <v>8.961517218807213</v>
      </c>
      <c r="BS30" s="54">
        <v>40.81540027206431</v>
      </c>
      <c r="BT30" s="54">
        <v>2.896508167043397</v>
      </c>
      <c r="BU30" s="54">
        <v>18.96645477697886</v>
      </c>
      <c r="BV30" s="54">
        <v>1.789027421218971</v>
      </c>
      <c r="BW30" s="54">
        <v>1.7945198473985127</v>
      </c>
      <c r="BX30" s="54">
        <v>6.093826390238414</v>
      </c>
      <c r="BY30" s="54">
        <v>15.364246555727158</v>
      </c>
      <c r="BZ30" s="54">
        <v>4.153230508023851</v>
      </c>
      <c r="CA30" s="54">
        <v>12.559680273291672</v>
      </c>
      <c r="CB30" s="54">
        <v>7.046322529175318</v>
      </c>
      <c r="CC30" s="53">
        <v>3.106716204191427</v>
      </c>
      <c r="CD30" s="53">
        <v>11.192482944840494</v>
      </c>
      <c r="CE30" s="53">
        <v>5.88194863507584</v>
      </c>
      <c r="CF30" s="53">
        <v>30.79197819394299</v>
      </c>
      <c r="CG30" s="54">
        <v>0.3171364719599881</v>
      </c>
      <c r="CH30" s="54">
        <v>0.026932832844094878</v>
      </c>
      <c r="CI30" s="54">
        <v>0.15403596158370067</v>
      </c>
      <c r="CJ30" s="54">
        <v>1.5402931339558765</v>
      </c>
      <c r="CK30" s="54">
        <v>2.5745671006740243</v>
      </c>
      <c r="CL30" s="54">
        <v>8.98190925734625</v>
      </c>
      <c r="CM30" s="54">
        <v>3.923241554244101</v>
      </c>
      <c r="CN30" s="54">
        <v>0.786230068220638</v>
      </c>
      <c r="CO30" s="54">
        <v>3.1819327817041865</v>
      </c>
      <c r="CP30" s="54">
        <v>0</v>
      </c>
      <c r="CQ30" s="54">
        <v>0</v>
      </c>
      <c r="CR30" s="54">
        <v>0</v>
      </c>
      <c r="CS30" s="54">
        <v>0</v>
      </c>
      <c r="CT30" s="54">
        <v>0</v>
      </c>
      <c r="CU30" s="53">
        <v>0</v>
      </c>
      <c r="CV30" s="54">
        <v>0</v>
      </c>
      <c r="CW30" s="54">
        <v>0</v>
      </c>
      <c r="CX30" s="54">
        <v>0</v>
      </c>
      <c r="CY30" s="54">
        <v>0</v>
      </c>
      <c r="CZ30" s="53">
        <v>314.08546501518856</v>
      </c>
      <c r="DA30" s="54">
        <v>1.30875719794213</v>
      </c>
      <c r="DB30" s="54">
        <v>6.593862188174406</v>
      </c>
      <c r="DC30" s="54">
        <v>166.88800871424039</v>
      </c>
      <c r="DD30" s="54">
        <v>67.74843767579343</v>
      </c>
      <c r="DE30" s="54">
        <v>5.425397101389983</v>
      </c>
      <c r="DF30" s="120">
        <v>59.709985578545776</v>
      </c>
      <c r="DG30" s="121">
        <v>39.83415327653394</v>
      </c>
      <c r="DH30" s="121">
        <v>2.0188552842867518</v>
      </c>
      <c r="DI30" s="53">
        <v>27.69803929590574</v>
      </c>
      <c r="DJ30" s="54">
        <v>4.504027267799245</v>
      </c>
      <c r="DK30" s="54">
        <v>3.991290873571918</v>
      </c>
      <c r="DL30" s="54">
        <v>0.23203710711765246</v>
      </c>
      <c r="DM30" s="53">
        <v>16.03284716326927</v>
      </c>
      <c r="DN30" s="54">
        <v>9.972317967495474</v>
      </c>
      <c r="DO30" s="54">
        <v>0.12852737519305316</v>
      </c>
      <c r="DP30" s="53">
        <v>2.423458898855489</v>
      </c>
      <c r="DQ30" s="53">
        <v>4.225923331049084</v>
      </c>
      <c r="DR30" s="54">
        <v>1.569742050301214</v>
      </c>
      <c r="DS30" s="54">
        <v>0.42161019116097814</v>
      </c>
      <c r="DT30" s="53">
        <v>5.703769522660093</v>
      </c>
      <c r="DU30" s="53">
        <v>0.026232216096797614</v>
      </c>
      <c r="DV30" s="54">
        <v>0</v>
      </c>
      <c r="DW30" s="54">
        <v>0</v>
      </c>
      <c r="DX30" s="54">
        <v>0</v>
      </c>
      <c r="DY30" s="122">
        <v>39.84491822728621</v>
      </c>
      <c r="DZ30" s="53">
        <v>27.146827791471907</v>
      </c>
      <c r="EA30" s="54">
        <v>10.114328379580856</v>
      </c>
      <c r="EB30" s="54">
        <v>0.8518502418917674</v>
      </c>
      <c r="EC30" s="54">
        <v>9.939585869020465</v>
      </c>
      <c r="ED30" s="54">
        <v>1.3121094189483589</v>
      </c>
      <c r="EE30" s="54">
        <v>1.5195252170889118</v>
      </c>
      <c r="EF30" s="54">
        <v>3.409420993955263</v>
      </c>
      <c r="EG30" s="53">
        <v>12.69810577778687</v>
      </c>
      <c r="EH30" s="54">
        <v>11.718265129741948</v>
      </c>
      <c r="EI30" s="54">
        <v>0.9798406480449212</v>
      </c>
      <c r="EJ30" s="54">
        <v>0</v>
      </c>
    </row>
    <row r="31" spans="1:140" ht="12.75">
      <c r="A31" s="6">
        <v>11</v>
      </c>
      <c r="B31" s="6" t="s">
        <v>22</v>
      </c>
      <c r="C31" s="6">
        <v>11</v>
      </c>
      <c r="D31" s="6" t="s">
        <v>23</v>
      </c>
      <c r="E31" s="6">
        <v>0</v>
      </c>
      <c r="F31" s="30">
        <v>0</v>
      </c>
      <c r="G31" s="30">
        <v>7.2</v>
      </c>
      <c r="H31" s="54">
        <v>0</v>
      </c>
      <c r="I31" s="111" t="s">
        <v>22</v>
      </c>
      <c r="J31" s="112" t="s">
        <v>775</v>
      </c>
      <c r="K31" s="113" t="s">
        <v>776</v>
      </c>
      <c r="L31" s="114">
        <v>7171.404</v>
      </c>
      <c r="M31" s="115">
        <v>849.4709738846117</v>
      </c>
      <c r="N31" s="116">
        <v>825.9856163057664</v>
      </c>
      <c r="O31" s="117">
        <v>874.5030298732024</v>
      </c>
      <c r="P31" s="118">
        <v>49.843606635464965</v>
      </c>
      <c r="Q31" s="115">
        <v>10.248863402480183</v>
      </c>
      <c r="R31" s="53">
        <v>0.6298864211247894</v>
      </c>
      <c r="S31" s="53">
        <v>0</v>
      </c>
      <c r="T31" s="54">
        <v>0</v>
      </c>
      <c r="U31" s="54">
        <v>0</v>
      </c>
      <c r="V31" s="54">
        <v>0</v>
      </c>
      <c r="W31" s="53">
        <v>1.932780526658378</v>
      </c>
      <c r="X31" s="53">
        <v>0.37092178881569077</v>
      </c>
      <c r="Y31" s="53">
        <v>0.09852603479039809</v>
      </c>
      <c r="Z31" s="53">
        <v>0</v>
      </c>
      <c r="AA31" s="53">
        <v>0.07185482786913133</v>
      </c>
      <c r="AB31" s="53">
        <v>0</v>
      </c>
      <c r="AC31" s="54">
        <v>0</v>
      </c>
      <c r="AD31" s="54">
        <v>0.026671206921266743</v>
      </c>
      <c r="AE31" s="53">
        <v>0.6009729754452545</v>
      </c>
      <c r="AF31" s="53">
        <v>0.25833574569219636</v>
      </c>
      <c r="AG31" s="53">
        <v>0.2535584384870801</v>
      </c>
      <c r="AH31" s="53">
        <v>0.030954886937062807</v>
      </c>
      <c r="AI31" s="53">
        <v>0</v>
      </c>
      <c r="AJ31" s="54">
        <v>0</v>
      </c>
      <c r="AK31" s="53">
        <v>0</v>
      </c>
      <c r="AL31" s="54">
        <v>0</v>
      </c>
      <c r="AM31" s="54">
        <v>0</v>
      </c>
      <c r="AN31" s="54">
        <v>0</v>
      </c>
      <c r="AO31" s="54">
        <v>0</v>
      </c>
      <c r="AP31" s="53">
        <v>0</v>
      </c>
      <c r="AQ31" s="53">
        <v>0</v>
      </c>
      <c r="AR31" s="53">
        <v>0</v>
      </c>
      <c r="AS31" s="53">
        <v>0</v>
      </c>
      <c r="AT31" s="53">
        <v>0</v>
      </c>
      <c r="AU31" s="54">
        <v>0</v>
      </c>
      <c r="AV31" s="54">
        <v>0</v>
      </c>
      <c r="AW31" s="54">
        <v>0</v>
      </c>
      <c r="AX31" s="53">
        <v>36.50127645855679</v>
      </c>
      <c r="AY31" s="54">
        <v>35.105385221638606</v>
      </c>
      <c r="AZ31" s="54">
        <v>1.3254615135334726</v>
      </c>
      <c r="BA31" s="54">
        <v>0.0704185679680018</v>
      </c>
      <c r="BB31" s="53">
        <v>0.06836457686667771</v>
      </c>
      <c r="BC31" s="53">
        <v>1.876614397961682</v>
      </c>
      <c r="BD31" s="54">
        <v>0.27695134732334137</v>
      </c>
      <c r="BE31" s="54">
        <v>0.6748608780093828</v>
      </c>
      <c r="BF31" s="53">
        <v>1.148493377307986</v>
      </c>
      <c r="BG31" s="54">
        <v>0.24406239001456337</v>
      </c>
      <c r="BH31" s="54">
        <v>0.028601094011716535</v>
      </c>
      <c r="BI31" s="54">
        <v>0</v>
      </c>
      <c r="BJ31" s="54">
        <v>0.6619094392116245</v>
      </c>
      <c r="BK31" s="119">
        <v>754.769358970712</v>
      </c>
      <c r="BL31" s="53">
        <v>216.00456479651683</v>
      </c>
      <c r="BM31" s="54">
        <v>5.969277424615877</v>
      </c>
      <c r="BN31" s="54">
        <v>5.664121000573945</v>
      </c>
      <c r="BO31" s="54">
        <v>10.101974452980196</v>
      </c>
      <c r="BP31" s="54">
        <v>25.11697848845219</v>
      </c>
      <c r="BQ31" s="54">
        <v>7.325921116701835</v>
      </c>
      <c r="BR31" s="54">
        <v>12.527682166560412</v>
      </c>
      <c r="BS31" s="54">
        <v>40.34558644304518</v>
      </c>
      <c r="BT31" s="54">
        <v>4.3117317055349265</v>
      </c>
      <c r="BU31" s="54">
        <v>17.06498476448963</v>
      </c>
      <c r="BV31" s="54">
        <v>1.3332187114266605</v>
      </c>
      <c r="BW31" s="54">
        <v>3.4101843934604714</v>
      </c>
      <c r="BX31" s="54">
        <v>5.376216428470632</v>
      </c>
      <c r="BY31" s="54">
        <v>21.11127751274367</v>
      </c>
      <c r="BZ31" s="54">
        <v>7.087369502540924</v>
      </c>
      <c r="CA31" s="54">
        <v>13.471706516604002</v>
      </c>
      <c r="CB31" s="54">
        <v>7.32230257840724</v>
      </c>
      <c r="CC31" s="53">
        <v>7.528163243905935</v>
      </c>
      <c r="CD31" s="53">
        <v>25.872144422486866</v>
      </c>
      <c r="CE31" s="53">
        <v>5.086800297403409</v>
      </c>
      <c r="CF31" s="53">
        <v>72.73112768434186</v>
      </c>
      <c r="CG31" s="54">
        <v>0.8843317152401399</v>
      </c>
      <c r="CH31" s="54">
        <v>0.13838712754155252</v>
      </c>
      <c r="CI31" s="54">
        <v>1.0846802104580915</v>
      </c>
      <c r="CJ31" s="54">
        <v>1.494375438895926</v>
      </c>
      <c r="CK31" s="54">
        <v>3.8620833521580984</v>
      </c>
      <c r="CL31" s="54">
        <v>39.971656874999645</v>
      </c>
      <c r="CM31" s="54">
        <v>8.437912576114803</v>
      </c>
      <c r="CN31" s="54">
        <v>2.009711069129559</v>
      </c>
      <c r="CO31" s="54">
        <v>3.9237979062398383</v>
      </c>
      <c r="CP31" s="54">
        <v>0</v>
      </c>
      <c r="CQ31" s="54">
        <v>0</v>
      </c>
      <c r="CR31" s="54">
        <v>0</v>
      </c>
      <c r="CS31" s="54">
        <v>0</v>
      </c>
      <c r="CT31" s="54">
        <v>0</v>
      </c>
      <c r="CU31" s="53">
        <v>0.13938553733690084</v>
      </c>
      <c r="CV31" s="54">
        <v>0</v>
      </c>
      <c r="CW31" s="54">
        <v>0</v>
      </c>
      <c r="CX31" s="54">
        <v>0</v>
      </c>
      <c r="CY31" s="54">
        <v>0</v>
      </c>
      <c r="CZ31" s="53">
        <v>333.29233717693216</v>
      </c>
      <c r="DA31" s="54">
        <v>1.5565473650626849</v>
      </c>
      <c r="DB31" s="54">
        <v>19.162872430558927</v>
      </c>
      <c r="DC31" s="54">
        <v>149.83844167752923</v>
      </c>
      <c r="DD31" s="54">
        <v>62.861498250551776</v>
      </c>
      <c r="DE31" s="54">
        <v>6.740246400844241</v>
      </c>
      <c r="DF31" s="120">
        <v>37.87293255267727</v>
      </c>
      <c r="DG31" s="121">
        <v>27.605375460648986</v>
      </c>
      <c r="DH31" s="121">
        <v>2.874491522162187</v>
      </c>
      <c r="DI31" s="53">
        <v>33.80568156528345</v>
      </c>
      <c r="DJ31" s="54">
        <v>2.8106658054684965</v>
      </c>
      <c r="DK31" s="54">
        <v>10.46818447266393</v>
      </c>
      <c r="DL31" s="54">
        <v>0.16789181030660102</v>
      </c>
      <c r="DM31" s="53">
        <v>9.748251527873762</v>
      </c>
      <c r="DN31" s="54">
        <v>5.998239675243508</v>
      </c>
      <c r="DO31" s="54">
        <v>0.4745528211769968</v>
      </c>
      <c r="DP31" s="53">
        <v>1.428881987404419</v>
      </c>
      <c r="DQ31" s="53">
        <v>7.414458870257484</v>
      </c>
      <c r="DR31" s="54">
        <v>1.1553874248334077</v>
      </c>
      <c r="DS31" s="54">
        <v>1.656643524754706</v>
      </c>
      <c r="DT31" s="53">
        <v>3.740770984314926</v>
      </c>
      <c r="DU31" s="53">
        <v>0.1038792403830547</v>
      </c>
      <c r="DV31" s="54">
        <v>0</v>
      </c>
      <c r="DW31" s="54">
        <v>0</v>
      </c>
      <c r="DX31" s="54">
        <v>0</v>
      </c>
      <c r="DY31" s="122">
        <v>44.85800827843474</v>
      </c>
      <c r="DZ31" s="53">
        <v>26.032196763702057</v>
      </c>
      <c r="EA31" s="54">
        <v>5.998517166234115</v>
      </c>
      <c r="EB31" s="54">
        <v>0.16922209374900646</v>
      </c>
      <c r="EC31" s="54">
        <v>12.662837012110879</v>
      </c>
      <c r="ED31" s="54">
        <v>0.42816302079760116</v>
      </c>
      <c r="EE31" s="54">
        <v>0.8654107340766187</v>
      </c>
      <c r="EF31" s="54">
        <v>5.9080453423067505</v>
      </c>
      <c r="EG31" s="53">
        <v>18.825811514732678</v>
      </c>
      <c r="EH31" s="54">
        <v>17.899521488400318</v>
      </c>
      <c r="EI31" s="54">
        <v>0.9262942096136265</v>
      </c>
      <c r="EJ31" s="54">
        <v>0</v>
      </c>
    </row>
    <row r="32" spans="1:140" ht="12.75">
      <c r="A32" s="6">
        <v>12</v>
      </c>
      <c r="B32" s="6" t="s">
        <v>25</v>
      </c>
      <c r="C32" s="6">
        <v>11</v>
      </c>
      <c r="D32" s="6" t="s">
        <v>24</v>
      </c>
      <c r="E32" s="6">
        <v>0</v>
      </c>
      <c r="F32" s="30">
        <v>0</v>
      </c>
      <c r="G32" s="30">
        <v>59.1</v>
      </c>
      <c r="H32" s="54">
        <v>0</v>
      </c>
      <c r="I32" s="111" t="s">
        <v>25</v>
      </c>
      <c r="J32" s="112" t="s">
        <v>775</v>
      </c>
      <c r="K32" s="113" t="s">
        <v>777</v>
      </c>
      <c r="L32" s="114">
        <v>59067.96</v>
      </c>
      <c r="M32" s="115">
        <v>1014.6683244181787</v>
      </c>
      <c r="N32" s="116">
        <v>976.9935799875116</v>
      </c>
      <c r="O32" s="117">
        <v>1053.94122819954</v>
      </c>
      <c r="P32" s="118">
        <v>123.2791008865043</v>
      </c>
      <c r="Q32" s="115">
        <v>8.187264296921715</v>
      </c>
      <c r="R32" s="53">
        <v>0.8457053536299545</v>
      </c>
      <c r="S32" s="53">
        <v>0.1026912051812861</v>
      </c>
      <c r="T32" s="54">
        <v>0.003723846227294797</v>
      </c>
      <c r="U32" s="54">
        <v>0</v>
      </c>
      <c r="V32" s="54">
        <v>0.001733427055886135</v>
      </c>
      <c r="W32" s="53">
        <v>0.31691868146453683</v>
      </c>
      <c r="X32" s="53">
        <v>1.0825019181295579</v>
      </c>
      <c r="Y32" s="53">
        <v>0.04952532642061788</v>
      </c>
      <c r="Z32" s="53">
        <v>0.003651725910290452</v>
      </c>
      <c r="AA32" s="53">
        <v>0.04407380921907579</v>
      </c>
      <c r="AB32" s="53">
        <v>0</v>
      </c>
      <c r="AC32" s="54">
        <v>0.0017996219947328466</v>
      </c>
      <c r="AD32" s="54">
        <v>0</v>
      </c>
      <c r="AE32" s="53">
        <v>0.7964180581147546</v>
      </c>
      <c r="AF32" s="53">
        <v>0.1010202485408333</v>
      </c>
      <c r="AG32" s="53">
        <v>0.26518132672941475</v>
      </c>
      <c r="AH32" s="53">
        <v>0.029347212939129775</v>
      </c>
      <c r="AI32" s="53">
        <v>0.004875062555063692</v>
      </c>
      <c r="AJ32" s="54">
        <v>0</v>
      </c>
      <c r="AK32" s="53">
        <v>0</v>
      </c>
      <c r="AL32" s="54">
        <v>0.0016877169958129585</v>
      </c>
      <c r="AM32" s="54">
        <v>0.003187345559250734</v>
      </c>
      <c r="AN32" s="54">
        <v>0</v>
      </c>
      <c r="AO32" s="54">
        <v>0</v>
      </c>
      <c r="AP32" s="53">
        <v>0</v>
      </c>
      <c r="AQ32" s="53">
        <v>0</v>
      </c>
      <c r="AR32" s="53">
        <v>0</v>
      </c>
      <c r="AS32" s="53">
        <v>0</v>
      </c>
      <c r="AT32" s="53">
        <v>0</v>
      </c>
      <c r="AU32" s="54">
        <v>0</v>
      </c>
      <c r="AV32" s="54">
        <v>0</v>
      </c>
      <c r="AW32" s="54">
        <v>0</v>
      </c>
      <c r="AX32" s="53">
        <v>110.82927190984758</v>
      </c>
      <c r="AY32" s="54">
        <v>110.71113679903624</v>
      </c>
      <c r="AZ32" s="54">
        <v>0.0958165814427991</v>
      </c>
      <c r="BA32" s="54">
        <v>0.022331565200491097</v>
      </c>
      <c r="BB32" s="53">
        <v>0.0737927973134674</v>
      </c>
      <c r="BC32" s="53">
        <v>3.4141284039604547</v>
      </c>
      <c r="BD32" s="54">
        <v>1.6497297350374043</v>
      </c>
      <c r="BE32" s="54">
        <v>1.0381248988453302</v>
      </c>
      <c r="BF32" s="53">
        <v>0.7746470336879757</v>
      </c>
      <c r="BG32" s="54">
        <v>0.10143908812831864</v>
      </c>
      <c r="BH32" s="54">
        <v>0</v>
      </c>
      <c r="BI32" s="54">
        <v>0</v>
      </c>
      <c r="BJ32" s="54">
        <v>0.5700769080225557</v>
      </c>
      <c r="BK32" s="119">
        <v>858.3990373122756</v>
      </c>
      <c r="BL32" s="53">
        <v>256.0895957808599</v>
      </c>
      <c r="BM32" s="54">
        <v>3.798424729751967</v>
      </c>
      <c r="BN32" s="54">
        <v>13.885891776184586</v>
      </c>
      <c r="BO32" s="54">
        <v>12.614253141635498</v>
      </c>
      <c r="BP32" s="54">
        <v>32.75913033055484</v>
      </c>
      <c r="BQ32" s="54">
        <v>4.491922524495513</v>
      </c>
      <c r="BR32" s="54">
        <v>11.761398226720544</v>
      </c>
      <c r="BS32" s="54">
        <v>56.40028875214246</v>
      </c>
      <c r="BT32" s="54">
        <v>4.106957477454782</v>
      </c>
      <c r="BU32" s="54">
        <v>25.37661703569922</v>
      </c>
      <c r="BV32" s="54">
        <v>2.347744868791812</v>
      </c>
      <c r="BW32" s="54">
        <v>3.037262502378616</v>
      </c>
      <c r="BX32" s="54">
        <v>7.537206295934378</v>
      </c>
      <c r="BY32" s="54">
        <v>18.614440044992243</v>
      </c>
      <c r="BZ32" s="54">
        <v>9.981013395417753</v>
      </c>
      <c r="CA32" s="54">
        <v>14.273582497177829</v>
      </c>
      <c r="CB32" s="54">
        <v>7.916058045681619</v>
      </c>
      <c r="CC32" s="53">
        <v>4.526370980138809</v>
      </c>
      <c r="CD32" s="53">
        <v>11.71889633567843</v>
      </c>
      <c r="CE32" s="53">
        <v>5.855465467234691</v>
      </c>
      <c r="CF32" s="53">
        <v>45.20843448800331</v>
      </c>
      <c r="CG32" s="54">
        <v>0.3359599688223531</v>
      </c>
      <c r="CH32" s="54">
        <v>0.023895695737587687</v>
      </c>
      <c r="CI32" s="54">
        <v>0.13019511762383534</v>
      </c>
      <c r="CJ32" s="54">
        <v>1.756050149691982</v>
      </c>
      <c r="CK32" s="54">
        <v>1.7123885774961587</v>
      </c>
      <c r="CL32" s="54">
        <v>22.283332622287954</v>
      </c>
      <c r="CM32" s="54">
        <v>5.517969471097359</v>
      </c>
      <c r="CN32" s="54">
        <v>1.4747018519007598</v>
      </c>
      <c r="CO32" s="54">
        <v>2.4754824781488987</v>
      </c>
      <c r="CP32" s="54">
        <v>0</v>
      </c>
      <c r="CQ32" s="54">
        <v>0</v>
      </c>
      <c r="CR32" s="54">
        <v>0</v>
      </c>
      <c r="CS32" s="54">
        <v>0</v>
      </c>
      <c r="CT32" s="54">
        <v>0</v>
      </c>
      <c r="CU32" s="53">
        <v>0.024251557020083307</v>
      </c>
      <c r="CV32" s="54">
        <v>0</v>
      </c>
      <c r="CW32" s="54">
        <v>0</v>
      </c>
      <c r="CX32" s="54">
        <v>0</v>
      </c>
      <c r="CY32" s="54">
        <v>0</v>
      </c>
      <c r="CZ32" s="53">
        <v>387.6534757591087</v>
      </c>
      <c r="DA32" s="54">
        <v>2.899116543046349</v>
      </c>
      <c r="DB32" s="54">
        <v>5.9328475200430155</v>
      </c>
      <c r="DC32" s="54">
        <v>204.0534326900743</v>
      </c>
      <c r="DD32" s="54">
        <v>100.43011473563672</v>
      </c>
      <c r="DE32" s="54">
        <v>3.478825068615879</v>
      </c>
      <c r="DF32" s="120">
        <v>72.01537009234787</v>
      </c>
      <c r="DG32" s="121">
        <v>48.11657622846633</v>
      </c>
      <c r="DH32" s="121">
        <v>2.586598555291227</v>
      </c>
      <c r="DI32" s="53">
        <v>47.189779366004856</v>
      </c>
      <c r="DJ32" s="54">
        <v>8.151459776162914</v>
      </c>
      <c r="DK32" s="54">
        <v>10.94474906531392</v>
      </c>
      <c r="DL32" s="54">
        <v>0.28128007129415</v>
      </c>
      <c r="DM32" s="53">
        <v>15.363002209658164</v>
      </c>
      <c r="DN32" s="54">
        <v>6.6613930801063725</v>
      </c>
      <c r="DO32" s="54">
        <v>0.3634896143357583</v>
      </c>
      <c r="DP32" s="53">
        <v>2.532606509518866</v>
      </c>
      <c r="DQ32" s="53">
        <v>7.08094371297062</v>
      </c>
      <c r="DR32" s="54">
        <v>1.4680503609740374</v>
      </c>
      <c r="DS32" s="54">
        <v>0.5637067879100616</v>
      </c>
      <c r="DT32" s="53">
        <v>3.075733443308352</v>
      </c>
      <c r="DU32" s="53">
        <v>0.06494857787538287</v>
      </c>
      <c r="DV32" s="54">
        <v>0</v>
      </c>
      <c r="DW32" s="54">
        <v>0</v>
      </c>
      <c r="DX32" s="54">
        <v>0</v>
      </c>
      <c r="DY32" s="122">
        <v>32.99020314905069</v>
      </c>
      <c r="DZ32" s="53">
        <v>23.473148556340867</v>
      </c>
      <c r="EA32" s="54">
        <v>6.5422591198341715</v>
      </c>
      <c r="EB32" s="54">
        <v>1.9815412619633384</v>
      </c>
      <c r="EC32" s="54">
        <v>9.556123150350883</v>
      </c>
      <c r="ED32" s="54">
        <v>0.8280109893756277</v>
      </c>
      <c r="EE32" s="54">
        <v>0.3970209907367717</v>
      </c>
      <c r="EF32" s="54">
        <v>4.168192028300961</v>
      </c>
      <c r="EG32" s="53">
        <v>9.517049513814259</v>
      </c>
      <c r="EH32" s="54">
        <v>8.453227434974899</v>
      </c>
      <c r="EI32" s="54">
        <v>1.063821570949801</v>
      </c>
      <c r="EJ32" s="54">
        <v>0</v>
      </c>
    </row>
    <row r="33" spans="1:140" ht="12.75">
      <c r="A33" s="6">
        <v>13</v>
      </c>
      <c r="B33" s="6" t="s">
        <v>26</v>
      </c>
      <c r="C33" s="6">
        <v>11</v>
      </c>
      <c r="D33" s="6" t="s">
        <v>27</v>
      </c>
      <c r="E33" s="6">
        <v>0</v>
      </c>
      <c r="F33" s="30">
        <v>0</v>
      </c>
      <c r="G33" s="30">
        <v>5.2</v>
      </c>
      <c r="H33" s="54">
        <v>0</v>
      </c>
      <c r="I33" s="111" t="s">
        <v>26</v>
      </c>
      <c r="J33" s="112" t="s">
        <v>775</v>
      </c>
      <c r="K33" s="113" t="s">
        <v>775</v>
      </c>
      <c r="L33" s="114">
        <v>5197.451</v>
      </c>
      <c r="M33" s="115">
        <v>935.867485811795</v>
      </c>
      <c r="N33" s="116">
        <v>927.0281539291163</v>
      </c>
      <c r="O33" s="117">
        <v>948.8288377687954</v>
      </c>
      <c r="P33" s="118">
        <v>55.41933921070155</v>
      </c>
      <c r="Q33" s="115">
        <v>7.696638217464677</v>
      </c>
      <c r="R33" s="53">
        <v>1.8755232132058577</v>
      </c>
      <c r="S33" s="53">
        <v>0.056598898190670766</v>
      </c>
      <c r="T33" s="54">
        <v>0</v>
      </c>
      <c r="U33" s="54">
        <v>0</v>
      </c>
      <c r="V33" s="54">
        <v>0</v>
      </c>
      <c r="W33" s="53">
        <v>0.05900007522918447</v>
      </c>
      <c r="X33" s="53">
        <v>0.5923807651096662</v>
      </c>
      <c r="Y33" s="53">
        <v>0.17550141405854525</v>
      </c>
      <c r="Z33" s="53">
        <v>0</v>
      </c>
      <c r="AA33" s="53">
        <v>0.15815060113120832</v>
      </c>
      <c r="AB33" s="53">
        <v>0.01735081292733688</v>
      </c>
      <c r="AC33" s="54">
        <v>0</v>
      </c>
      <c r="AD33" s="54">
        <v>0</v>
      </c>
      <c r="AE33" s="53">
        <v>0.49051352287881117</v>
      </c>
      <c r="AF33" s="53">
        <v>0.1632107738966659</v>
      </c>
      <c r="AG33" s="53">
        <v>0.17674433101918613</v>
      </c>
      <c r="AH33" s="53">
        <v>0</v>
      </c>
      <c r="AI33" s="53">
        <v>0</v>
      </c>
      <c r="AJ33" s="54">
        <v>0</v>
      </c>
      <c r="AK33" s="53">
        <v>0</v>
      </c>
      <c r="AL33" s="54">
        <v>0</v>
      </c>
      <c r="AM33" s="54">
        <v>0</v>
      </c>
      <c r="AN33" s="54">
        <v>0</v>
      </c>
      <c r="AO33" s="54">
        <v>0</v>
      </c>
      <c r="AP33" s="53">
        <v>0</v>
      </c>
      <c r="AQ33" s="53">
        <v>0</v>
      </c>
      <c r="AR33" s="53">
        <v>0</v>
      </c>
      <c r="AS33" s="53">
        <v>0</v>
      </c>
      <c r="AT33" s="53">
        <v>0</v>
      </c>
      <c r="AU33" s="54">
        <v>0</v>
      </c>
      <c r="AV33" s="54">
        <v>0</v>
      </c>
      <c r="AW33" s="54">
        <v>0</v>
      </c>
      <c r="AX33" s="53">
        <v>45.795294655014544</v>
      </c>
      <c r="AY33" s="54">
        <v>45.69805468103499</v>
      </c>
      <c r="AZ33" s="54">
        <v>0.09723804995948976</v>
      </c>
      <c r="BA33" s="54">
        <v>0</v>
      </c>
      <c r="BB33" s="53">
        <v>0.06231900983770699</v>
      </c>
      <c r="BC33" s="53">
        <v>1.4200826520538625</v>
      </c>
      <c r="BD33" s="54">
        <v>0.25354543987042877</v>
      </c>
      <c r="BE33" s="54">
        <v>0.6707056978507349</v>
      </c>
      <c r="BF33" s="53">
        <v>0.44501044839095166</v>
      </c>
      <c r="BG33" s="54">
        <v>0.056598898190670766</v>
      </c>
      <c r="BH33" s="54">
        <v>0</v>
      </c>
      <c r="BI33" s="54">
        <v>0</v>
      </c>
      <c r="BJ33" s="54">
        <v>0.21081103025309902</v>
      </c>
      <c r="BK33" s="119">
        <v>801.4636405422581</v>
      </c>
      <c r="BL33" s="53">
        <v>202.75746707376365</v>
      </c>
      <c r="BM33" s="54">
        <v>3.15252034122111</v>
      </c>
      <c r="BN33" s="54">
        <v>4.164780004659977</v>
      </c>
      <c r="BO33" s="54">
        <v>11.661331679702222</v>
      </c>
      <c r="BP33" s="54">
        <v>20.64194544595033</v>
      </c>
      <c r="BQ33" s="54">
        <v>7.444824395650868</v>
      </c>
      <c r="BR33" s="54">
        <v>14.643106784460306</v>
      </c>
      <c r="BS33" s="54">
        <v>37.2187443421785</v>
      </c>
      <c r="BT33" s="54">
        <v>3.999604806279078</v>
      </c>
      <c r="BU33" s="54">
        <v>17.95741604875159</v>
      </c>
      <c r="BV33" s="54">
        <v>1.359674194138627</v>
      </c>
      <c r="BW33" s="54">
        <v>3.6033451782421806</v>
      </c>
      <c r="BX33" s="54">
        <v>5.091041743346883</v>
      </c>
      <c r="BY33" s="54">
        <v>15.885125227731823</v>
      </c>
      <c r="BZ33" s="54">
        <v>4.41681508878102</v>
      </c>
      <c r="CA33" s="54">
        <v>15.102768645630327</v>
      </c>
      <c r="CB33" s="54">
        <v>6.87396571896493</v>
      </c>
      <c r="CC33" s="53">
        <v>5.544733370261692</v>
      </c>
      <c r="CD33" s="53">
        <v>10.31596642277147</v>
      </c>
      <c r="CE33" s="53">
        <v>2.5052799920576456</v>
      </c>
      <c r="CF33" s="53">
        <v>94.16929567974763</v>
      </c>
      <c r="CG33" s="54">
        <v>0.2853745037711755</v>
      </c>
      <c r="CH33" s="54">
        <v>0.06297317665909694</v>
      </c>
      <c r="CI33" s="54">
        <v>0.9154237336725252</v>
      </c>
      <c r="CJ33" s="54">
        <v>1.8374179958598935</v>
      </c>
      <c r="CK33" s="54">
        <v>5.095649771397556</v>
      </c>
      <c r="CL33" s="54">
        <v>70.84384249125196</v>
      </c>
      <c r="CM33" s="54">
        <v>6.454435068267118</v>
      </c>
      <c r="CN33" s="54">
        <v>1.1791260754550643</v>
      </c>
      <c r="CO33" s="54">
        <v>1.2761159268264384</v>
      </c>
      <c r="CP33" s="54">
        <v>0</v>
      </c>
      <c r="CQ33" s="54">
        <v>0</v>
      </c>
      <c r="CR33" s="54">
        <v>0</v>
      </c>
      <c r="CS33" s="54">
        <v>0</v>
      </c>
      <c r="CT33" s="54">
        <v>0</v>
      </c>
      <c r="CU33" s="53">
        <v>0.021816463493354723</v>
      </c>
      <c r="CV33" s="54">
        <v>0</v>
      </c>
      <c r="CW33" s="54">
        <v>0</v>
      </c>
      <c r="CX33" s="54">
        <v>0</v>
      </c>
      <c r="CY33" s="54">
        <v>0</v>
      </c>
      <c r="CZ33" s="53">
        <v>400.09804806240595</v>
      </c>
      <c r="DA33" s="54">
        <v>1.4794271268743082</v>
      </c>
      <c r="DB33" s="54">
        <v>8.170128010826847</v>
      </c>
      <c r="DC33" s="54">
        <v>240.2635445721374</v>
      </c>
      <c r="DD33" s="54">
        <v>93.79020600675216</v>
      </c>
      <c r="DE33" s="54">
        <v>7.370474488359775</v>
      </c>
      <c r="DF33" s="120">
        <v>28.030855894552925</v>
      </c>
      <c r="DG33" s="121">
        <v>21.071983170211706</v>
      </c>
      <c r="DH33" s="121">
        <v>1.959912657185224</v>
      </c>
      <c r="DI33" s="53">
        <v>39.3458254825298</v>
      </c>
      <c r="DJ33" s="54">
        <v>4.90237233597777</v>
      </c>
      <c r="DK33" s="54">
        <v>14.032265046847003</v>
      </c>
      <c r="DL33" s="54">
        <v>0.3218827844649233</v>
      </c>
      <c r="DM33" s="53">
        <v>9.317871395035759</v>
      </c>
      <c r="DN33" s="54">
        <v>6.90647011390776</v>
      </c>
      <c r="DO33" s="54">
        <v>0.5092496302514443</v>
      </c>
      <c r="DP33" s="53">
        <v>0.5788510560272718</v>
      </c>
      <c r="DQ33" s="53">
        <v>5.463095274972289</v>
      </c>
      <c r="DR33" s="54">
        <v>2.6477863860573194</v>
      </c>
      <c r="DS33" s="54">
        <v>0.49431346250306163</v>
      </c>
      <c r="DT33" s="53">
        <v>3.2945034017636723</v>
      </c>
      <c r="DU33" s="53">
        <v>0.020046365035476042</v>
      </c>
      <c r="DV33" s="54">
        <v>0</v>
      </c>
      <c r="DW33" s="54">
        <v>0</v>
      </c>
      <c r="DX33" s="54">
        <v>0</v>
      </c>
      <c r="DY33" s="122">
        <v>78.98452529903601</v>
      </c>
      <c r="DZ33" s="53">
        <v>52.42071546225255</v>
      </c>
      <c r="EA33" s="54">
        <v>8.56537368029059</v>
      </c>
      <c r="EB33" s="54">
        <v>11.146779450157394</v>
      </c>
      <c r="EC33" s="54">
        <v>20.298411663717463</v>
      </c>
      <c r="ED33" s="54">
        <v>1.0290967630094061</v>
      </c>
      <c r="EE33" s="54">
        <v>2.7889863704342766</v>
      </c>
      <c r="EF33" s="54">
        <v>8.592073306703613</v>
      </c>
      <c r="EG33" s="53">
        <v>26.563790596582823</v>
      </c>
      <c r="EH33" s="54">
        <v>23.379864475874808</v>
      </c>
      <c r="EI33" s="54">
        <v>3.183928044728079</v>
      </c>
      <c r="EJ33" s="54">
        <v>0</v>
      </c>
    </row>
    <row r="34" spans="1:140" ht="12.75">
      <c r="A34" s="6">
        <v>14</v>
      </c>
      <c r="B34" s="6" t="s">
        <v>28</v>
      </c>
      <c r="C34" s="6">
        <v>11</v>
      </c>
      <c r="D34" s="6" t="s">
        <v>29</v>
      </c>
      <c r="E34" s="6">
        <v>0</v>
      </c>
      <c r="F34" s="30">
        <v>0</v>
      </c>
      <c r="G34" s="30">
        <v>8.1</v>
      </c>
      <c r="H34" s="54">
        <v>0</v>
      </c>
      <c r="I34" s="111" t="s">
        <v>28</v>
      </c>
      <c r="J34" s="112" t="s">
        <v>775</v>
      </c>
      <c r="K34" s="113" t="s">
        <v>778</v>
      </c>
      <c r="L34" s="114">
        <v>8111.006</v>
      </c>
      <c r="M34" s="115">
        <v>868.5728786293586</v>
      </c>
      <c r="N34" s="116">
        <v>852.4806704802855</v>
      </c>
      <c r="O34" s="117">
        <v>886.8813346231781</v>
      </c>
      <c r="P34" s="118">
        <v>21.738441569393487</v>
      </c>
      <c r="Q34" s="115">
        <v>4.232401011662425</v>
      </c>
      <c r="R34" s="53">
        <v>0.679307844181104</v>
      </c>
      <c r="S34" s="53">
        <v>0</v>
      </c>
      <c r="T34" s="54">
        <v>0</v>
      </c>
      <c r="U34" s="54">
        <v>0</v>
      </c>
      <c r="V34" s="54">
        <v>0</v>
      </c>
      <c r="W34" s="53">
        <v>0.5800747774073893</v>
      </c>
      <c r="X34" s="53">
        <v>0.062178476997797806</v>
      </c>
      <c r="Y34" s="53">
        <v>0.022190835514115017</v>
      </c>
      <c r="Z34" s="53">
        <v>0</v>
      </c>
      <c r="AA34" s="53">
        <v>0</v>
      </c>
      <c r="AB34" s="53">
        <v>0</v>
      </c>
      <c r="AC34" s="54">
        <v>0.011743302865267266</v>
      </c>
      <c r="AD34" s="54">
        <v>0.01044753264884775</v>
      </c>
      <c r="AE34" s="53">
        <v>0.37155440397898853</v>
      </c>
      <c r="AF34" s="53">
        <v>0.17372814173728882</v>
      </c>
      <c r="AG34" s="53">
        <v>0.446730035707038</v>
      </c>
      <c r="AH34" s="53">
        <v>0.024834157439903262</v>
      </c>
      <c r="AI34" s="53">
        <v>0</v>
      </c>
      <c r="AJ34" s="54">
        <v>0</v>
      </c>
      <c r="AK34" s="53">
        <v>0</v>
      </c>
      <c r="AL34" s="54">
        <v>0</v>
      </c>
      <c r="AM34" s="54">
        <v>0</v>
      </c>
      <c r="AN34" s="54">
        <v>0</v>
      </c>
      <c r="AO34" s="54">
        <v>0</v>
      </c>
      <c r="AP34" s="53">
        <v>0</v>
      </c>
      <c r="AQ34" s="53">
        <v>0</v>
      </c>
      <c r="AR34" s="53">
        <v>0</v>
      </c>
      <c r="AS34" s="53">
        <v>0</v>
      </c>
      <c r="AT34" s="53">
        <v>0.013587710328410555</v>
      </c>
      <c r="AU34" s="54">
        <v>0</v>
      </c>
      <c r="AV34" s="54">
        <v>0</v>
      </c>
      <c r="AW34" s="54">
        <v>0</v>
      </c>
      <c r="AX34" s="53">
        <v>15.393404961110864</v>
      </c>
      <c r="AY34" s="54">
        <v>15.320380727125587</v>
      </c>
      <c r="AZ34" s="54">
        <v>0.06032543928582964</v>
      </c>
      <c r="BA34" s="54">
        <v>0.012693863128692051</v>
      </c>
      <c r="BB34" s="53">
        <v>0.06037845367146812</v>
      </c>
      <c r="BC34" s="53">
        <v>1.9700836123164007</v>
      </c>
      <c r="BD34" s="54">
        <v>0.9797748885896521</v>
      </c>
      <c r="BE34" s="54">
        <v>0.3107197800124917</v>
      </c>
      <c r="BF34" s="53">
        <v>0.08218462666653187</v>
      </c>
      <c r="BG34" s="54">
        <v>0</v>
      </c>
      <c r="BH34" s="54">
        <v>0</v>
      </c>
      <c r="BI34" s="54">
        <v>0</v>
      </c>
      <c r="BJ34" s="54">
        <v>0.045450588989824445</v>
      </c>
      <c r="BK34" s="119">
        <v>796.8837650964628</v>
      </c>
      <c r="BL34" s="53">
        <v>225.28771400243076</v>
      </c>
      <c r="BM34" s="54">
        <v>6.094410483730377</v>
      </c>
      <c r="BN34" s="54">
        <v>4.012429530936114</v>
      </c>
      <c r="BO34" s="54">
        <v>14.070708368357758</v>
      </c>
      <c r="BP34" s="54">
        <v>31.203798887585585</v>
      </c>
      <c r="BQ34" s="54">
        <v>8.776991411422948</v>
      </c>
      <c r="BR34" s="54">
        <v>15.116423289540164</v>
      </c>
      <c r="BS34" s="54">
        <v>39.08491745660156</v>
      </c>
      <c r="BT34" s="54">
        <v>3.851117851472431</v>
      </c>
      <c r="BU34" s="54">
        <v>20.13307597109409</v>
      </c>
      <c r="BV34" s="54">
        <v>1.6074282277685408</v>
      </c>
      <c r="BW34" s="54">
        <v>4.56492943045536</v>
      </c>
      <c r="BX34" s="54">
        <v>6.968913597154287</v>
      </c>
      <c r="BY34" s="54">
        <v>14.915622057239263</v>
      </c>
      <c r="BZ34" s="54">
        <v>6.776864670054492</v>
      </c>
      <c r="CA34" s="54">
        <v>10.804270148487129</v>
      </c>
      <c r="CB34" s="54">
        <v>8.72813557282537</v>
      </c>
      <c r="CC34" s="53">
        <v>5.033511256186963</v>
      </c>
      <c r="CD34" s="53">
        <v>17.604166486869815</v>
      </c>
      <c r="CE34" s="53">
        <v>2.0787606370899</v>
      </c>
      <c r="CF34" s="53">
        <v>19.41958864288844</v>
      </c>
      <c r="CG34" s="54">
        <v>0</v>
      </c>
      <c r="CH34" s="54">
        <v>0.012346187390318784</v>
      </c>
      <c r="CI34" s="54">
        <v>0.0526938335392675</v>
      </c>
      <c r="CJ34" s="54">
        <v>1.3992419682589312</v>
      </c>
      <c r="CK34" s="54">
        <v>4.122361640467286</v>
      </c>
      <c r="CL34" s="54">
        <v>3.615419591601831</v>
      </c>
      <c r="CM34" s="54">
        <v>4.994454448683677</v>
      </c>
      <c r="CN34" s="54">
        <v>0.7511053499405622</v>
      </c>
      <c r="CO34" s="54">
        <v>1.526437041225219</v>
      </c>
      <c r="CP34" s="54">
        <v>0</v>
      </c>
      <c r="CQ34" s="54">
        <v>0</v>
      </c>
      <c r="CR34" s="54">
        <v>0</v>
      </c>
      <c r="CS34" s="54">
        <v>0</v>
      </c>
      <c r="CT34" s="54">
        <v>0</v>
      </c>
      <c r="CU34" s="53">
        <v>0.012214267872567224</v>
      </c>
      <c r="CV34" s="54">
        <v>0</v>
      </c>
      <c r="CW34" s="54">
        <v>0</v>
      </c>
      <c r="CX34" s="54">
        <v>0</v>
      </c>
      <c r="CY34" s="54">
        <v>0</v>
      </c>
      <c r="CZ34" s="53">
        <v>439.1694445793777</v>
      </c>
      <c r="DA34" s="54">
        <v>2.275840999254593</v>
      </c>
      <c r="DB34" s="54">
        <v>15.379830812602037</v>
      </c>
      <c r="DC34" s="54">
        <v>190.09146337704595</v>
      </c>
      <c r="DD34" s="54">
        <v>93.19361864607177</v>
      </c>
      <c r="DE34" s="54">
        <v>0.49059265891308673</v>
      </c>
      <c r="DF34" s="120">
        <v>32.740020165192824</v>
      </c>
      <c r="DG34" s="121">
        <v>26.167617185833667</v>
      </c>
      <c r="DH34" s="121">
        <v>1.9953628440171292</v>
      </c>
      <c r="DI34" s="53">
        <v>40.341567987990636</v>
      </c>
      <c r="DJ34" s="54">
        <v>2.9176861661796325</v>
      </c>
      <c r="DK34" s="54">
        <v>21.672416467205178</v>
      </c>
      <c r="DL34" s="54">
        <v>0.1901798617828664</v>
      </c>
      <c r="DM34" s="53">
        <v>11.546914155901252</v>
      </c>
      <c r="DN34" s="54">
        <v>9.094731282408125</v>
      </c>
      <c r="DO34" s="54">
        <v>0.12123157102830401</v>
      </c>
      <c r="DP34" s="53">
        <v>0.33408556225947805</v>
      </c>
      <c r="DQ34" s="53">
        <v>1.425225181685231</v>
      </c>
      <c r="DR34" s="54">
        <v>0.6594853955230707</v>
      </c>
      <c r="DS34" s="54">
        <v>0.013275788478026029</v>
      </c>
      <c r="DT34" s="53">
        <v>1.8905275128633858</v>
      </c>
      <c r="DU34" s="53">
        <v>0</v>
      </c>
      <c r="DV34" s="54">
        <v>0</v>
      </c>
      <c r="DW34" s="54">
        <v>0</v>
      </c>
      <c r="DX34" s="54">
        <v>0</v>
      </c>
      <c r="DY34" s="122">
        <v>49.95067196350243</v>
      </c>
      <c r="DZ34" s="53">
        <v>30.81456233665713</v>
      </c>
      <c r="EA34" s="54">
        <v>10.400219159004445</v>
      </c>
      <c r="EB34" s="54">
        <v>0.9547040157534096</v>
      </c>
      <c r="EC34" s="54">
        <v>11.41073006233752</v>
      </c>
      <c r="ED34" s="54">
        <v>0.652576264892419</v>
      </c>
      <c r="EE34" s="54">
        <v>1.0077590868506323</v>
      </c>
      <c r="EF34" s="54">
        <v>6.388570049140636</v>
      </c>
      <c r="EG34" s="53">
        <v>19.136121955772193</v>
      </c>
      <c r="EH34" s="54">
        <v>18.193538508046966</v>
      </c>
      <c r="EI34" s="54">
        <v>0.9306219228539592</v>
      </c>
      <c r="EJ34" s="54">
        <v>0</v>
      </c>
    </row>
    <row r="35" spans="1:140" ht="12.75">
      <c r="A35" s="6">
        <v>15</v>
      </c>
      <c r="B35" s="6" t="s">
        <v>30</v>
      </c>
      <c r="C35" s="6">
        <v>11</v>
      </c>
      <c r="D35" s="6" t="s">
        <v>31</v>
      </c>
      <c r="E35" s="6">
        <v>0</v>
      </c>
      <c r="F35" s="30">
        <v>0</v>
      </c>
      <c r="G35" s="30">
        <v>0.4</v>
      </c>
      <c r="H35" s="54">
        <v>0</v>
      </c>
      <c r="I35" s="111" t="s">
        <v>30</v>
      </c>
      <c r="J35" s="112" t="s">
        <v>775</v>
      </c>
      <c r="K35" s="113" t="s">
        <v>776</v>
      </c>
      <c r="L35" s="114">
        <v>447.216</v>
      </c>
      <c r="M35" s="115">
        <v>762.5810346678115</v>
      </c>
      <c r="N35" s="116">
        <v>770.9052011480608</v>
      </c>
      <c r="O35" s="117">
        <v>776.3368053055738</v>
      </c>
      <c r="P35" s="118">
        <v>36.78430557046259</v>
      </c>
      <c r="Q35" s="115">
        <v>9.642186326070622</v>
      </c>
      <c r="R35" s="53">
        <v>0.8042869664770491</v>
      </c>
      <c r="S35" s="53">
        <v>0</v>
      </c>
      <c r="T35" s="54">
        <v>0</v>
      </c>
      <c r="U35" s="54">
        <v>0</v>
      </c>
      <c r="V35" s="54">
        <v>0</v>
      </c>
      <c r="W35" s="53">
        <v>0.6899797860541662</v>
      </c>
      <c r="X35" s="53">
        <v>0.842232836034489</v>
      </c>
      <c r="Y35" s="53">
        <v>0.07544452792386677</v>
      </c>
      <c r="Z35" s="53">
        <v>0</v>
      </c>
      <c r="AA35" s="53">
        <v>0.07544452792386677</v>
      </c>
      <c r="AB35" s="53">
        <v>0</v>
      </c>
      <c r="AC35" s="54">
        <v>0</v>
      </c>
      <c r="AD35" s="54">
        <v>0</v>
      </c>
      <c r="AE35" s="53">
        <v>0.6405182283281456</v>
      </c>
      <c r="AF35" s="53">
        <v>0.14771385639154233</v>
      </c>
      <c r="AG35" s="53">
        <v>0.4354271761296554</v>
      </c>
      <c r="AH35" s="53">
        <v>0</v>
      </c>
      <c r="AI35" s="53">
        <v>0</v>
      </c>
      <c r="AJ35" s="54">
        <v>0</v>
      </c>
      <c r="AK35" s="53">
        <v>0</v>
      </c>
      <c r="AL35" s="54">
        <v>0</v>
      </c>
      <c r="AM35" s="54">
        <v>0</v>
      </c>
      <c r="AN35" s="54">
        <v>0</v>
      </c>
      <c r="AO35" s="54">
        <v>0</v>
      </c>
      <c r="AP35" s="53">
        <v>0</v>
      </c>
      <c r="AQ35" s="53">
        <v>0</v>
      </c>
      <c r="AR35" s="53">
        <v>0</v>
      </c>
      <c r="AS35" s="53">
        <v>0</v>
      </c>
      <c r="AT35" s="53">
        <v>0</v>
      </c>
      <c r="AU35" s="54">
        <v>0</v>
      </c>
      <c r="AV35" s="54">
        <v>0</v>
      </c>
      <c r="AW35" s="54">
        <v>0</v>
      </c>
      <c r="AX35" s="53">
        <v>23.182265393009192</v>
      </c>
      <c r="AY35" s="54">
        <v>23.182265393009192</v>
      </c>
      <c r="AZ35" s="54">
        <v>0</v>
      </c>
      <c r="BA35" s="54">
        <v>0</v>
      </c>
      <c r="BB35" s="53">
        <v>0.07403581267217631</v>
      </c>
      <c r="BC35" s="53">
        <v>2.9955099996422305</v>
      </c>
      <c r="BD35" s="54">
        <v>0</v>
      </c>
      <c r="BE35" s="54">
        <v>2.697153053558012</v>
      </c>
      <c r="BF35" s="53">
        <v>0.8903080390683696</v>
      </c>
      <c r="BG35" s="54">
        <v>0.27161371686165076</v>
      </c>
      <c r="BH35" s="54">
        <v>0</v>
      </c>
      <c r="BI35" s="54">
        <v>0</v>
      </c>
      <c r="BJ35" s="54">
        <v>0.5681147365031662</v>
      </c>
      <c r="BK35" s="119">
        <v>664.4804747594003</v>
      </c>
      <c r="BL35" s="53">
        <v>206.85234875317522</v>
      </c>
      <c r="BM35" s="54">
        <v>6.873926693141569</v>
      </c>
      <c r="BN35" s="54">
        <v>5.425566169367823</v>
      </c>
      <c r="BO35" s="54">
        <v>7.995085149010768</v>
      </c>
      <c r="BP35" s="54">
        <v>28.587997746055596</v>
      </c>
      <c r="BQ35" s="54">
        <v>6.245594969768524</v>
      </c>
      <c r="BR35" s="54">
        <v>13.518993059282314</v>
      </c>
      <c r="BS35" s="54">
        <v>40.94227397946406</v>
      </c>
      <c r="BT35" s="54">
        <v>3.764713248184323</v>
      </c>
      <c r="BU35" s="54">
        <v>20.2959196450932</v>
      </c>
      <c r="BV35" s="54">
        <v>1.4190905513219563</v>
      </c>
      <c r="BW35" s="54">
        <v>2.712492397409753</v>
      </c>
      <c r="BX35" s="54">
        <v>5.296501019641516</v>
      </c>
      <c r="BY35" s="54">
        <v>11.209773353368394</v>
      </c>
      <c r="BZ35" s="54">
        <v>6.313123859611463</v>
      </c>
      <c r="CA35" s="54">
        <v>10.984222389181067</v>
      </c>
      <c r="CB35" s="54">
        <v>8.51391721226432</v>
      </c>
      <c r="CC35" s="53">
        <v>0.8550677972165576</v>
      </c>
      <c r="CD35" s="53">
        <v>11.63062144467103</v>
      </c>
      <c r="CE35" s="53">
        <v>4.518644234553325</v>
      </c>
      <c r="CF35" s="53">
        <v>40.85488891274015</v>
      </c>
      <c r="CG35" s="54">
        <v>0.2006860219670137</v>
      </c>
      <c r="CH35" s="54">
        <v>0</v>
      </c>
      <c r="CI35" s="54">
        <v>0.07184447783621338</v>
      </c>
      <c r="CJ35" s="54">
        <v>1.5922730850416802</v>
      </c>
      <c r="CK35" s="54">
        <v>4.911720510894065</v>
      </c>
      <c r="CL35" s="54">
        <v>19.842201531251117</v>
      </c>
      <c r="CM35" s="54">
        <v>7.0048477693105795</v>
      </c>
      <c r="CN35" s="54">
        <v>0.7290213230295874</v>
      </c>
      <c r="CO35" s="54">
        <v>1.1456209080176023</v>
      </c>
      <c r="CP35" s="54">
        <v>0</v>
      </c>
      <c r="CQ35" s="54">
        <v>0</v>
      </c>
      <c r="CR35" s="54">
        <v>0</v>
      </c>
      <c r="CS35" s="54">
        <v>0</v>
      </c>
      <c r="CT35" s="54">
        <v>0</v>
      </c>
      <c r="CU35" s="53">
        <v>0</v>
      </c>
      <c r="CV35" s="54">
        <v>0</v>
      </c>
      <c r="CW35" s="54">
        <v>0</v>
      </c>
      <c r="CX35" s="54">
        <v>0</v>
      </c>
      <c r="CY35" s="54">
        <v>0</v>
      </c>
      <c r="CZ35" s="53">
        <v>304.4967085256341</v>
      </c>
      <c r="DA35" s="54">
        <v>0.07329791420700511</v>
      </c>
      <c r="DB35" s="54">
        <v>12.609656184036348</v>
      </c>
      <c r="DC35" s="54">
        <v>101.68334764409144</v>
      </c>
      <c r="DD35" s="54">
        <v>87.3066482415656</v>
      </c>
      <c r="DE35" s="54">
        <v>10.146103896103895</v>
      </c>
      <c r="DF35" s="120">
        <v>42.17633090050445</v>
      </c>
      <c r="DG35" s="121">
        <v>24.478730635755426</v>
      </c>
      <c r="DH35" s="121">
        <v>4.284417373260348</v>
      </c>
      <c r="DI35" s="53">
        <v>41.02623788057672</v>
      </c>
      <c r="DJ35" s="54">
        <v>2.404989982469321</v>
      </c>
      <c r="DK35" s="54">
        <v>16.87602858573933</v>
      </c>
      <c r="DL35" s="54">
        <v>0.21488497728167152</v>
      </c>
      <c r="DM35" s="53">
        <v>6.082653572322994</v>
      </c>
      <c r="DN35" s="54">
        <v>4.624923974097528</v>
      </c>
      <c r="DO35" s="54">
        <v>0.0714867088834031</v>
      </c>
      <c r="DP35" s="53">
        <v>1.8750447211191015</v>
      </c>
      <c r="DQ35" s="53">
        <v>2.8219249758505955</v>
      </c>
      <c r="DR35" s="54">
        <v>0.44705466709598934</v>
      </c>
      <c r="DS35" s="54">
        <v>0.22331490823226358</v>
      </c>
      <c r="DT35" s="53">
        <v>1.2900254015956496</v>
      </c>
      <c r="DU35" s="53">
        <v>0</v>
      </c>
      <c r="DV35" s="54">
        <v>0</v>
      </c>
      <c r="DW35" s="54">
        <v>0</v>
      </c>
      <c r="DX35" s="54">
        <v>0</v>
      </c>
      <c r="DY35" s="122">
        <v>61.31625433794855</v>
      </c>
      <c r="DZ35" s="53">
        <v>43.42650978498086</v>
      </c>
      <c r="EA35" s="54">
        <v>13.970452756609783</v>
      </c>
      <c r="EB35" s="54">
        <v>4.703655504275338</v>
      </c>
      <c r="EC35" s="54">
        <v>8.589585345783691</v>
      </c>
      <c r="ED35" s="54">
        <v>0.8986932488998605</v>
      </c>
      <c r="EE35" s="54">
        <v>0.5673768380379951</v>
      </c>
      <c r="EF35" s="54">
        <v>14.69674609137419</v>
      </c>
      <c r="EG35" s="53">
        <v>17.88974455296769</v>
      </c>
      <c r="EH35" s="54">
        <v>16.171402633179493</v>
      </c>
      <c r="EI35" s="54">
        <v>1.7183419197882008</v>
      </c>
      <c r="EJ35" s="54">
        <v>0</v>
      </c>
    </row>
    <row r="36" spans="1:140" ht="12.75">
      <c r="A36" s="6">
        <v>16</v>
      </c>
      <c r="B36" s="6" t="s">
        <v>32</v>
      </c>
      <c r="C36" s="6">
        <v>11</v>
      </c>
      <c r="D36" s="6" t="s">
        <v>33</v>
      </c>
      <c r="E36" s="6">
        <v>0</v>
      </c>
      <c r="F36" s="30">
        <v>0</v>
      </c>
      <c r="G36" s="30">
        <v>59.8</v>
      </c>
      <c r="H36" s="54">
        <v>0</v>
      </c>
      <c r="I36" s="111" t="s">
        <v>32</v>
      </c>
      <c r="J36" s="112" t="s">
        <v>777</v>
      </c>
      <c r="K36" s="113" t="s">
        <v>776</v>
      </c>
      <c r="L36" s="114">
        <v>59849.66</v>
      </c>
      <c r="M36" s="115">
        <v>833.8226666617654</v>
      </c>
      <c r="N36" s="116">
        <v>826.3176960755447</v>
      </c>
      <c r="O36" s="117">
        <v>864.0453905653383</v>
      </c>
      <c r="P36" s="118">
        <v>52.868723063756754</v>
      </c>
      <c r="Q36" s="115">
        <v>12.987009450011914</v>
      </c>
      <c r="R36" s="53">
        <v>2.029767587652127</v>
      </c>
      <c r="S36" s="53">
        <v>0.045771521509061205</v>
      </c>
      <c r="T36" s="54">
        <v>0.008121015223812466</v>
      </c>
      <c r="U36" s="54">
        <v>0</v>
      </c>
      <c r="V36" s="54">
        <v>0</v>
      </c>
      <c r="W36" s="53">
        <v>1.54692257232539</v>
      </c>
      <c r="X36" s="53">
        <v>0.926498496399144</v>
      </c>
      <c r="Y36" s="53">
        <v>0.0787446411558562</v>
      </c>
      <c r="Z36" s="53">
        <v>0.010865391716511004</v>
      </c>
      <c r="AA36" s="53">
        <v>0.04830854511120029</v>
      </c>
      <c r="AB36" s="53">
        <v>0</v>
      </c>
      <c r="AC36" s="54">
        <v>0.0033848145503249305</v>
      </c>
      <c r="AD36" s="54">
        <v>0.016185889777819956</v>
      </c>
      <c r="AE36" s="53">
        <v>0.41390293612361373</v>
      </c>
      <c r="AF36" s="53">
        <v>0.09524932973721154</v>
      </c>
      <c r="AG36" s="53">
        <v>0.244927038850346</v>
      </c>
      <c r="AH36" s="53">
        <v>0.035676894405081</v>
      </c>
      <c r="AI36" s="53">
        <v>0.0017747803412751213</v>
      </c>
      <c r="AJ36" s="54">
        <v>0</v>
      </c>
      <c r="AK36" s="53">
        <v>0</v>
      </c>
      <c r="AL36" s="54">
        <v>0</v>
      </c>
      <c r="AM36" s="54">
        <v>0.0017747803412751213</v>
      </c>
      <c r="AN36" s="54">
        <v>0</v>
      </c>
      <c r="AO36" s="54">
        <v>0</v>
      </c>
      <c r="AP36" s="53">
        <v>0</v>
      </c>
      <c r="AQ36" s="53">
        <v>0</v>
      </c>
      <c r="AR36" s="53">
        <v>0</v>
      </c>
      <c r="AS36" s="53">
        <v>0</v>
      </c>
      <c r="AT36" s="53">
        <v>0</v>
      </c>
      <c r="AU36" s="54">
        <v>0</v>
      </c>
      <c r="AV36" s="54">
        <v>0</v>
      </c>
      <c r="AW36" s="54">
        <v>0</v>
      </c>
      <c r="AX36" s="53">
        <v>32.53375207144034</v>
      </c>
      <c r="AY36" s="54">
        <v>32.42185502808203</v>
      </c>
      <c r="AZ36" s="54">
        <v>0.09132416124001373</v>
      </c>
      <c r="BA36" s="54">
        <v>0.02057472005688921</v>
      </c>
      <c r="BB36" s="53">
        <v>0.09028639427525569</v>
      </c>
      <c r="BC36" s="53">
        <v>2.772597204395146</v>
      </c>
      <c r="BD36" s="54">
        <v>0.3007886761595638</v>
      </c>
      <c r="BE36" s="54">
        <v>0.877019685659033</v>
      </c>
      <c r="BF36" s="53">
        <v>4.485086464985765</v>
      </c>
      <c r="BG36" s="54">
        <v>3.399691827823249</v>
      </c>
      <c r="BH36" s="54">
        <v>0</v>
      </c>
      <c r="BI36" s="54">
        <v>0</v>
      </c>
      <c r="BJ36" s="54">
        <v>0.8734569252356655</v>
      </c>
      <c r="BK36" s="119">
        <v>712.2130685454187</v>
      </c>
      <c r="BL36" s="53">
        <v>238.28523002469854</v>
      </c>
      <c r="BM36" s="54">
        <v>8.681773630794225</v>
      </c>
      <c r="BN36" s="54">
        <v>8.000720471929164</v>
      </c>
      <c r="BO36" s="54">
        <v>9.033428092991672</v>
      </c>
      <c r="BP36" s="54">
        <v>29.23877930133605</v>
      </c>
      <c r="BQ36" s="54">
        <v>11.91110191770513</v>
      </c>
      <c r="BR36" s="54">
        <v>11.415571951453023</v>
      </c>
      <c r="BS36" s="54">
        <v>43.55670525112423</v>
      </c>
      <c r="BT36" s="54">
        <v>3.036819256784416</v>
      </c>
      <c r="BU36" s="54">
        <v>20.94356091580136</v>
      </c>
      <c r="BV36" s="54">
        <v>1.4737189818622194</v>
      </c>
      <c r="BW36" s="54">
        <v>3.918321340505526</v>
      </c>
      <c r="BX36" s="54">
        <v>5.326210708632263</v>
      </c>
      <c r="BY36" s="54">
        <v>16.638767872699695</v>
      </c>
      <c r="BZ36" s="54">
        <v>8.214492780744283</v>
      </c>
      <c r="CA36" s="54">
        <v>12.449389019085487</v>
      </c>
      <c r="CB36" s="54">
        <v>8.606832520017656</v>
      </c>
      <c r="CC36" s="53">
        <v>9.155632630160305</v>
      </c>
      <c r="CD36" s="53">
        <v>19.011219111353345</v>
      </c>
      <c r="CE36" s="53">
        <v>13.948293106427002</v>
      </c>
      <c r="CF36" s="53">
        <v>62.05769590002683</v>
      </c>
      <c r="CG36" s="54">
        <v>1.5682196022500379</v>
      </c>
      <c r="CH36" s="54">
        <v>0.24030595996702397</v>
      </c>
      <c r="CI36" s="54">
        <v>0.13733160723051727</v>
      </c>
      <c r="CJ36" s="54">
        <v>2.2488515390062367</v>
      </c>
      <c r="CK36" s="54">
        <v>5.6107553493202795</v>
      </c>
      <c r="CL36" s="54">
        <v>27.96762755210305</v>
      </c>
      <c r="CM36" s="54">
        <v>6.94735275020777</v>
      </c>
      <c r="CN36" s="54">
        <v>0.9209211881905427</v>
      </c>
      <c r="CO36" s="54">
        <v>0.4745915014387717</v>
      </c>
      <c r="CP36" s="54">
        <v>0</v>
      </c>
      <c r="CQ36" s="54">
        <v>0</v>
      </c>
      <c r="CR36" s="54">
        <v>0</v>
      </c>
      <c r="CS36" s="54">
        <v>0</v>
      </c>
      <c r="CT36" s="54">
        <v>0</v>
      </c>
      <c r="CU36" s="53">
        <v>0.0658237657490452</v>
      </c>
      <c r="CV36" s="54">
        <v>0.01124417415236778</v>
      </c>
      <c r="CW36" s="54">
        <v>0</v>
      </c>
      <c r="CX36" s="54">
        <v>0</v>
      </c>
      <c r="CY36" s="54">
        <v>0</v>
      </c>
      <c r="CZ36" s="53">
        <v>257.52660917371963</v>
      </c>
      <c r="DA36" s="54">
        <v>1.8716463886344548</v>
      </c>
      <c r="DB36" s="54">
        <v>12.6860770804713</v>
      </c>
      <c r="DC36" s="54">
        <v>76.02631326560585</v>
      </c>
      <c r="DD36" s="54">
        <v>62.2329516993079</v>
      </c>
      <c r="DE36" s="54">
        <v>6.73899066427445</v>
      </c>
      <c r="DF36" s="120">
        <v>42.53153652000696</v>
      </c>
      <c r="DG36" s="121">
        <v>26.963945994012327</v>
      </c>
      <c r="DH36" s="121">
        <v>3.456890147746871</v>
      </c>
      <c r="DI36" s="53">
        <v>41.54397869595249</v>
      </c>
      <c r="DJ36" s="54">
        <v>2.3234451123030606</v>
      </c>
      <c r="DK36" s="54">
        <v>15.830763282531594</v>
      </c>
      <c r="DL36" s="54">
        <v>0.1857910303918184</v>
      </c>
      <c r="DM36" s="53">
        <v>14.771286921262375</v>
      </c>
      <c r="DN36" s="54">
        <v>9.432653418582493</v>
      </c>
      <c r="DO36" s="54">
        <v>0.33487291322958224</v>
      </c>
      <c r="DP36" s="53">
        <v>4.636434024854944</v>
      </c>
      <c r="DQ36" s="53">
        <v>5.70817611996459</v>
      </c>
      <c r="DR36" s="54">
        <v>0.8308356304781012</v>
      </c>
      <c r="DS36" s="54">
        <v>0.3522653261522287</v>
      </c>
      <c r="DT36" s="53">
        <v>2.843112224864769</v>
      </c>
      <c r="DU36" s="53">
        <v>0.12788159531733345</v>
      </c>
      <c r="DV36" s="54">
        <v>0</v>
      </c>
      <c r="DW36" s="54">
        <v>0.0017396924226470124</v>
      </c>
      <c r="DX36" s="54">
        <v>0</v>
      </c>
      <c r="DY36" s="122">
        <v>68.74089176112278</v>
      </c>
      <c r="DZ36" s="53">
        <v>52.13541731064136</v>
      </c>
      <c r="EA36" s="54">
        <v>13.8646953048689</v>
      </c>
      <c r="EB36" s="54">
        <v>1.246331558107431</v>
      </c>
      <c r="EC36" s="54">
        <v>16.800997699903387</v>
      </c>
      <c r="ED36" s="54">
        <v>0.7961569038153266</v>
      </c>
      <c r="EE36" s="54">
        <v>0.9590990157671738</v>
      </c>
      <c r="EF36" s="54">
        <v>18.468141673653616</v>
      </c>
      <c r="EG36" s="53">
        <v>16.605462754508547</v>
      </c>
      <c r="EH36" s="54">
        <v>15.922324370765013</v>
      </c>
      <c r="EI36" s="54">
        <v>0.6831380495728797</v>
      </c>
      <c r="EJ36" s="54">
        <v>0</v>
      </c>
    </row>
    <row r="37" spans="1:140" ht="12.75">
      <c r="A37" s="6">
        <v>17</v>
      </c>
      <c r="B37" s="6" t="s">
        <v>34</v>
      </c>
      <c r="C37" s="6">
        <v>11</v>
      </c>
      <c r="D37" s="6" t="s">
        <v>35</v>
      </c>
      <c r="E37" s="6">
        <v>0</v>
      </c>
      <c r="F37" s="30">
        <v>0</v>
      </c>
      <c r="G37" s="30">
        <v>5.4</v>
      </c>
      <c r="H37" s="54">
        <v>0</v>
      </c>
      <c r="I37" s="111" t="s">
        <v>34</v>
      </c>
      <c r="J37" s="112" t="s">
        <v>775</v>
      </c>
      <c r="K37" s="113" t="s">
        <v>776</v>
      </c>
      <c r="L37" s="114">
        <v>5351.414</v>
      </c>
      <c r="M37" s="115">
        <v>1072.9550003045924</v>
      </c>
      <c r="N37" s="116">
        <v>1071.671975052858</v>
      </c>
      <c r="O37" s="117">
        <v>1074.2241974368064</v>
      </c>
      <c r="P37" s="118">
        <v>44.250044941393064</v>
      </c>
      <c r="Q37" s="115">
        <v>9.783939347619153</v>
      </c>
      <c r="R37" s="53">
        <v>0.6517585819374094</v>
      </c>
      <c r="S37" s="53">
        <v>0.13142694622393258</v>
      </c>
      <c r="T37" s="54">
        <v>0.07495962749284582</v>
      </c>
      <c r="U37" s="54">
        <v>0</v>
      </c>
      <c r="V37" s="54">
        <v>0</v>
      </c>
      <c r="W37" s="53">
        <v>0.7157734385715625</v>
      </c>
      <c r="X37" s="53">
        <v>1.3910323514495424</v>
      </c>
      <c r="Y37" s="53">
        <v>0.15990540070344025</v>
      </c>
      <c r="Z37" s="53">
        <v>0.021257932950057686</v>
      </c>
      <c r="AA37" s="53">
        <v>0.13864559908839047</v>
      </c>
      <c r="AB37" s="53">
        <v>0</v>
      </c>
      <c r="AC37" s="54">
        <v>0</v>
      </c>
      <c r="AD37" s="54">
        <v>0</v>
      </c>
      <c r="AE37" s="53">
        <v>0.8749500599280864</v>
      </c>
      <c r="AF37" s="53">
        <v>0.14166723038060597</v>
      </c>
      <c r="AG37" s="53">
        <v>0.08527278958421083</v>
      </c>
      <c r="AH37" s="53">
        <v>0</v>
      </c>
      <c r="AI37" s="53">
        <v>0</v>
      </c>
      <c r="AJ37" s="54">
        <v>0</v>
      </c>
      <c r="AK37" s="53">
        <v>0</v>
      </c>
      <c r="AL37" s="54">
        <v>0</v>
      </c>
      <c r="AM37" s="54">
        <v>0</v>
      </c>
      <c r="AN37" s="54">
        <v>0</v>
      </c>
      <c r="AO37" s="54">
        <v>0</v>
      </c>
      <c r="AP37" s="53">
        <v>0</v>
      </c>
      <c r="AQ37" s="53">
        <v>0</v>
      </c>
      <c r="AR37" s="53">
        <v>0</v>
      </c>
      <c r="AS37" s="53">
        <v>0</v>
      </c>
      <c r="AT37" s="53">
        <v>0</v>
      </c>
      <c r="AU37" s="54">
        <v>0</v>
      </c>
      <c r="AV37" s="54">
        <v>0</v>
      </c>
      <c r="AW37" s="54">
        <v>0</v>
      </c>
      <c r="AX37" s="53">
        <v>27.762400741187285</v>
      </c>
      <c r="AY37" s="54">
        <v>27.57929025861202</v>
      </c>
      <c r="AZ37" s="54">
        <v>0.1316381053680392</v>
      </c>
      <c r="BA37" s="54">
        <v>0.05147237720722037</v>
      </c>
      <c r="BB37" s="53">
        <v>0.07273591615225435</v>
      </c>
      <c r="BC37" s="53">
        <v>2.440844606677787</v>
      </c>
      <c r="BD37" s="54">
        <v>1.1692199482230303</v>
      </c>
      <c r="BE37" s="54">
        <v>0.5661475639896297</v>
      </c>
      <c r="BF37" s="53">
        <v>4.1901205924266</v>
      </c>
      <c r="BG37" s="54">
        <v>0.7023470806033696</v>
      </c>
      <c r="BH37" s="54">
        <v>0</v>
      </c>
      <c r="BI37" s="54">
        <v>0</v>
      </c>
      <c r="BJ37" s="54">
        <v>1.7175311048631259</v>
      </c>
      <c r="BK37" s="119">
        <v>967.4071189409005</v>
      </c>
      <c r="BL37" s="53">
        <v>293.987719881138</v>
      </c>
      <c r="BM37" s="54">
        <v>5.265572800011362</v>
      </c>
      <c r="BN37" s="54">
        <v>8.63818235703685</v>
      </c>
      <c r="BO37" s="54">
        <v>7.988284965431566</v>
      </c>
      <c r="BP37" s="54">
        <v>46.339378713738085</v>
      </c>
      <c r="BQ37" s="54">
        <v>5.005232261977863</v>
      </c>
      <c r="BR37" s="54">
        <v>15.22621871527787</v>
      </c>
      <c r="BS37" s="54">
        <v>63.16401608995305</v>
      </c>
      <c r="BT37" s="54">
        <v>5.678629984523717</v>
      </c>
      <c r="BU37" s="54">
        <v>27.95408839607625</v>
      </c>
      <c r="BV37" s="54">
        <v>3.659313220767446</v>
      </c>
      <c r="BW37" s="54">
        <v>4.281331999355684</v>
      </c>
      <c r="BX37" s="54">
        <v>7.918146493618322</v>
      </c>
      <c r="BY37" s="54">
        <v>23.18746036094386</v>
      </c>
      <c r="BZ37" s="54">
        <v>14.328712000230219</v>
      </c>
      <c r="CA37" s="54">
        <v>14.598173492090128</v>
      </c>
      <c r="CB37" s="54">
        <v>10.343075680558448</v>
      </c>
      <c r="CC37" s="53">
        <v>10.680059513242668</v>
      </c>
      <c r="CD37" s="53">
        <v>27.902812228693204</v>
      </c>
      <c r="CE37" s="53">
        <v>9.388916648945493</v>
      </c>
      <c r="CF37" s="53">
        <v>60.961607530271436</v>
      </c>
      <c r="CG37" s="54">
        <v>0.6262176688254731</v>
      </c>
      <c r="CH37" s="54">
        <v>0.3426141203053996</v>
      </c>
      <c r="CI37" s="54">
        <v>0.8635287794964098</v>
      </c>
      <c r="CJ37" s="54">
        <v>1.239887252229037</v>
      </c>
      <c r="CK37" s="54">
        <v>10.20745731875725</v>
      </c>
      <c r="CL37" s="54">
        <v>29.734888760241688</v>
      </c>
      <c r="CM37" s="54">
        <v>6.426381887104978</v>
      </c>
      <c r="CN37" s="54">
        <v>2.0683374524938642</v>
      </c>
      <c r="CO37" s="54">
        <v>2.471031020960068</v>
      </c>
      <c r="CP37" s="54">
        <v>0</v>
      </c>
      <c r="CQ37" s="54">
        <v>0</v>
      </c>
      <c r="CR37" s="54">
        <v>0</v>
      </c>
      <c r="CS37" s="54">
        <v>0</v>
      </c>
      <c r="CT37" s="54">
        <v>0</v>
      </c>
      <c r="CU37" s="53">
        <v>0.042678439754427526</v>
      </c>
      <c r="CV37" s="54">
        <v>0</v>
      </c>
      <c r="CW37" s="54">
        <v>0</v>
      </c>
      <c r="CX37" s="54">
        <v>0</v>
      </c>
      <c r="CY37" s="54">
        <v>0</v>
      </c>
      <c r="CZ37" s="53">
        <v>389.80314361774293</v>
      </c>
      <c r="DA37" s="54">
        <v>0.31736285026723776</v>
      </c>
      <c r="DB37" s="54">
        <v>10.432009184862169</v>
      </c>
      <c r="DC37" s="54">
        <v>187.11353672132265</v>
      </c>
      <c r="DD37" s="54">
        <v>91.02164399913742</v>
      </c>
      <c r="DE37" s="54">
        <v>2.703819962350138</v>
      </c>
      <c r="DF37" s="120">
        <v>87.59688560817759</v>
      </c>
      <c r="DG37" s="121">
        <v>75.4773598155553</v>
      </c>
      <c r="DH37" s="121">
        <v>4.24222644706614</v>
      </c>
      <c r="DI37" s="53">
        <v>58.515954848569</v>
      </c>
      <c r="DJ37" s="54">
        <v>11.904106092333729</v>
      </c>
      <c r="DK37" s="54">
        <v>16.612215014573717</v>
      </c>
      <c r="DL37" s="54">
        <v>0.6287852145246099</v>
      </c>
      <c r="DM37" s="53">
        <v>14.818935705591086</v>
      </c>
      <c r="DN37" s="54">
        <v>8.523420165212409</v>
      </c>
      <c r="DO37" s="54">
        <v>1.5423437618543439</v>
      </c>
      <c r="DP37" s="53">
        <v>1.278998410513558</v>
      </c>
      <c r="DQ37" s="53">
        <v>8.249419686086705</v>
      </c>
      <c r="DR37" s="54">
        <v>1.895762503144029</v>
      </c>
      <c r="DS37" s="54">
        <v>0.8692655810221372</v>
      </c>
      <c r="DT37" s="53">
        <v>4.049787588850349</v>
      </c>
      <c r="DU37" s="53">
        <v>0.1300945880845698</v>
      </c>
      <c r="DV37" s="54">
        <v>0</v>
      </c>
      <c r="DW37" s="54">
        <v>0</v>
      </c>
      <c r="DX37" s="54">
        <v>0</v>
      </c>
      <c r="DY37" s="122">
        <v>61.297836422298865</v>
      </c>
      <c r="DZ37" s="53">
        <v>46.89050407985628</v>
      </c>
      <c r="EA37" s="54">
        <v>8.641495500067833</v>
      </c>
      <c r="EB37" s="54">
        <v>2.477276099363645</v>
      </c>
      <c r="EC37" s="54">
        <v>30.599258438984542</v>
      </c>
      <c r="ED37" s="54">
        <v>1.1525832237984204</v>
      </c>
      <c r="EE37" s="54">
        <v>0.903706945491416</v>
      </c>
      <c r="EF37" s="54">
        <v>3.1161763974904577</v>
      </c>
      <c r="EG37" s="53">
        <v>14.40733234244258</v>
      </c>
      <c r="EH37" s="54">
        <v>13.361509686972454</v>
      </c>
      <c r="EI37" s="54">
        <v>1.0458226554701244</v>
      </c>
      <c r="EJ37" s="54">
        <v>0</v>
      </c>
    </row>
    <row r="38" spans="1:140" ht="12.75">
      <c r="A38" s="7">
        <v>18</v>
      </c>
      <c r="B38" s="7" t="s">
        <v>36</v>
      </c>
      <c r="C38" s="7">
        <v>5</v>
      </c>
      <c r="D38" s="7" t="s">
        <v>37</v>
      </c>
      <c r="E38" s="7">
        <v>0</v>
      </c>
      <c r="F38" s="24">
        <v>0</v>
      </c>
      <c r="G38" s="24">
        <v>3.8</v>
      </c>
      <c r="H38" s="54">
        <v>0</v>
      </c>
      <c r="I38" s="111" t="s">
        <v>36</v>
      </c>
      <c r="J38" s="112" t="s">
        <v>775</v>
      </c>
      <c r="K38" s="113" t="s">
        <v>777</v>
      </c>
      <c r="L38" s="114">
        <v>3845.679</v>
      </c>
      <c r="M38" s="115">
        <v>710.7457278675626</v>
      </c>
      <c r="N38" s="116">
        <v>692.0031344554826</v>
      </c>
      <c r="O38" s="117">
        <v>731.5498557363555</v>
      </c>
      <c r="P38" s="118">
        <v>23.455681038380998</v>
      </c>
      <c r="Q38" s="115">
        <v>4.2036763858866015</v>
      </c>
      <c r="R38" s="53">
        <v>0.6634615109581429</v>
      </c>
      <c r="S38" s="53">
        <v>0.026234638928522114</v>
      </c>
      <c r="T38" s="54">
        <v>0</v>
      </c>
      <c r="U38" s="54">
        <v>0</v>
      </c>
      <c r="V38" s="54">
        <v>0</v>
      </c>
      <c r="W38" s="53">
        <v>0.46671082011785175</v>
      </c>
      <c r="X38" s="53">
        <v>0.27254484838698184</v>
      </c>
      <c r="Y38" s="53">
        <v>0.0751336760036394</v>
      </c>
      <c r="Z38" s="53">
        <v>0</v>
      </c>
      <c r="AA38" s="53">
        <v>0.0751336760036394</v>
      </c>
      <c r="AB38" s="53">
        <v>0</v>
      </c>
      <c r="AC38" s="54">
        <v>0</v>
      </c>
      <c r="AD38" s="54">
        <v>0</v>
      </c>
      <c r="AE38" s="53">
        <v>0.6857826667280342</v>
      </c>
      <c r="AF38" s="53">
        <v>0.16738006474279313</v>
      </c>
      <c r="AG38" s="53">
        <v>0.4304077381393507</v>
      </c>
      <c r="AH38" s="53">
        <v>0</v>
      </c>
      <c r="AI38" s="53">
        <v>0</v>
      </c>
      <c r="AJ38" s="54">
        <v>0</v>
      </c>
      <c r="AK38" s="53">
        <v>0</v>
      </c>
      <c r="AL38" s="54">
        <v>0</v>
      </c>
      <c r="AM38" s="54">
        <v>0</v>
      </c>
      <c r="AN38" s="54">
        <v>0</v>
      </c>
      <c r="AO38" s="54">
        <v>0</v>
      </c>
      <c r="AP38" s="53">
        <v>0</v>
      </c>
      <c r="AQ38" s="53">
        <v>0</v>
      </c>
      <c r="AR38" s="53">
        <v>0</v>
      </c>
      <c r="AS38" s="53">
        <v>0</v>
      </c>
      <c r="AT38" s="53">
        <v>0</v>
      </c>
      <c r="AU38" s="54">
        <v>0</v>
      </c>
      <c r="AV38" s="54">
        <v>0</v>
      </c>
      <c r="AW38" s="54">
        <v>0</v>
      </c>
      <c r="AX38" s="53">
        <v>15.26209805862632</v>
      </c>
      <c r="AY38" s="54">
        <v>15.26209805862632</v>
      </c>
      <c r="AZ38" s="54">
        <v>0</v>
      </c>
      <c r="BA38" s="54">
        <v>0</v>
      </c>
      <c r="BB38" s="53">
        <v>0.09017913351582386</v>
      </c>
      <c r="BC38" s="53">
        <v>3.2673345851278794</v>
      </c>
      <c r="BD38" s="54">
        <v>0.9014584940656774</v>
      </c>
      <c r="BE38" s="54">
        <v>1.2025652687080746</v>
      </c>
      <c r="BF38" s="53">
        <v>0.6323902749033395</v>
      </c>
      <c r="BG38" s="54">
        <v>0.17786715947950932</v>
      </c>
      <c r="BH38" s="54">
        <v>0</v>
      </c>
      <c r="BI38" s="54">
        <v>0</v>
      </c>
      <c r="BJ38" s="54">
        <v>0.2805876413502011</v>
      </c>
      <c r="BK38" s="119">
        <v>647.3683841007011</v>
      </c>
      <c r="BL38" s="53">
        <v>193.45730623902824</v>
      </c>
      <c r="BM38" s="54">
        <v>2.7760013251236</v>
      </c>
      <c r="BN38" s="54">
        <v>4.40786919553088</v>
      </c>
      <c r="BO38" s="54">
        <v>8.375459834271139</v>
      </c>
      <c r="BP38" s="54">
        <v>29.25033524638952</v>
      </c>
      <c r="BQ38" s="54">
        <v>3.0678197530267086</v>
      </c>
      <c r="BR38" s="54">
        <v>7.65642686246044</v>
      </c>
      <c r="BS38" s="54">
        <v>34.936847303168044</v>
      </c>
      <c r="BT38" s="54">
        <v>7.800892898237217</v>
      </c>
      <c r="BU38" s="54">
        <v>15.995445797738189</v>
      </c>
      <c r="BV38" s="54">
        <v>1.7219117872292515</v>
      </c>
      <c r="BW38" s="54">
        <v>1.8858334249946496</v>
      </c>
      <c r="BX38" s="54">
        <v>4.324804540368554</v>
      </c>
      <c r="BY38" s="54">
        <v>14.260316578684801</v>
      </c>
      <c r="BZ38" s="54">
        <v>4.3711110573711425</v>
      </c>
      <c r="CA38" s="54">
        <v>12.171346074386344</v>
      </c>
      <c r="CB38" s="54">
        <v>6.8207512899542575</v>
      </c>
      <c r="CC38" s="53">
        <v>4.870780946615668</v>
      </c>
      <c r="CD38" s="53">
        <v>21.709578464557236</v>
      </c>
      <c r="CE38" s="53">
        <v>8.75786304577163</v>
      </c>
      <c r="CF38" s="53">
        <v>41.24837252407182</v>
      </c>
      <c r="CG38" s="54">
        <v>0.09942587511854213</v>
      </c>
      <c r="CH38" s="54">
        <v>0.12341903731434682</v>
      </c>
      <c r="CI38" s="54">
        <v>0.07837627633507634</v>
      </c>
      <c r="CJ38" s="54">
        <v>1.8540445003340114</v>
      </c>
      <c r="CK38" s="54">
        <v>0.8098257810909334</v>
      </c>
      <c r="CL38" s="54">
        <v>25.510540531333998</v>
      </c>
      <c r="CM38" s="54">
        <v>4.951640529539777</v>
      </c>
      <c r="CN38" s="54">
        <v>0.9522817687071646</v>
      </c>
      <c r="CO38" s="54">
        <v>1.097728125514376</v>
      </c>
      <c r="CP38" s="54">
        <v>0</v>
      </c>
      <c r="CQ38" s="54">
        <v>0</v>
      </c>
      <c r="CR38" s="54">
        <v>0</v>
      </c>
      <c r="CS38" s="54">
        <v>0</v>
      </c>
      <c r="CT38" s="54">
        <v>0</v>
      </c>
      <c r="CU38" s="53">
        <v>0</v>
      </c>
      <c r="CV38" s="54">
        <v>0</v>
      </c>
      <c r="CW38" s="54">
        <v>0</v>
      </c>
      <c r="CX38" s="54">
        <v>0</v>
      </c>
      <c r="CY38" s="54">
        <v>0</v>
      </c>
      <c r="CZ38" s="53">
        <v>286.12008438561827</v>
      </c>
      <c r="DA38" s="54">
        <v>3.6043309907041126</v>
      </c>
      <c r="DB38" s="54">
        <v>5.71415346938733</v>
      </c>
      <c r="DC38" s="54">
        <v>159.68168430074377</v>
      </c>
      <c r="DD38" s="54">
        <v>70.18016844359605</v>
      </c>
      <c r="DE38" s="54">
        <v>4.350940367097722</v>
      </c>
      <c r="DF38" s="120">
        <v>52.32600016798074</v>
      </c>
      <c r="DG38" s="121">
        <v>40.67312950456863</v>
      </c>
      <c r="DH38" s="121">
        <v>5.555775716069906</v>
      </c>
      <c r="DI38" s="53">
        <v>16.33204955483804</v>
      </c>
      <c r="DJ38" s="54">
        <v>2.2726337793664007</v>
      </c>
      <c r="DK38" s="54">
        <v>3.391952370439654</v>
      </c>
      <c r="DL38" s="54">
        <v>0.18913695084795168</v>
      </c>
      <c r="DM38" s="53">
        <v>10.907231206764786</v>
      </c>
      <c r="DN38" s="54">
        <v>7.789610105263595</v>
      </c>
      <c r="DO38" s="54">
        <v>0.41486561930935995</v>
      </c>
      <c r="DP38" s="53">
        <v>0.9146369210742757</v>
      </c>
      <c r="DQ38" s="53">
        <v>5.923565123350129</v>
      </c>
      <c r="DR38" s="54">
        <v>1.957974131486273</v>
      </c>
      <c r="DS38" s="54">
        <v>0.8595101151188126</v>
      </c>
      <c r="DT38" s="53">
        <v>4.767394782559855</v>
      </c>
      <c r="DU38" s="53">
        <v>0.03353634039658536</v>
      </c>
      <c r="DV38" s="54">
        <v>0</v>
      </c>
      <c r="DW38" s="54">
        <v>0</v>
      </c>
      <c r="DX38" s="54">
        <v>0</v>
      </c>
      <c r="DY38" s="122">
        <v>39.921662728480456</v>
      </c>
      <c r="DZ38" s="53">
        <v>26.466925606635396</v>
      </c>
      <c r="EA38" s="54">
        <v>12.734817440561212</v>
      </c>
      <c r="EB38" s="54">
        <v>0.2194488931603496</v>
      </c>
      <c r="EC38" s="54">
        <v>6.794399636579131</v>
      </c>
      <c r="ED38" s="54">
        <v>0.5724164705374525</v>
      </c>
      <c r="EE38" s="54">
        <v>1.7016890905351174</v>
      </c>
      <c r="EF38" s="54">
        <v>4.444141073656953</v>
      </c>
      <c r="EG38" s="53">
        <v>13.454747523129203</v>
      </c>
      <c r="EH38" s="54">
        <v>12.204937021524678</v>
      </c>
      <c r="EI38" s="54">
        <v>1.2237942896429992</v>
      </c>
      <c r="EJ38" s="54">
        <v>0</v>
      </c>
    </row>
    <row r="39" spans="1:140" ht="12.75">
      <c r="A39" s="6">
        <v>19</v>
      </c>
      <c r="B39" s="6" t="s">
        <v>38</v>
      </c>
      <c r="C39" s="6">
        <v>11</v>
      </c>
      <c r="D39" s="6" t="s">
        <v>39</v>
      </c>
      <c r="E39" s="6">
        <v>0</v>
      </c>
      <c r="F39" s="30">
        <v>0</v>
      </c>
      <c r="G39" s="30">
        <v>82.4</v>
      </c>
      <c r="H39" s="54">
        <v>0</v>
      </c>
      <c r="I39" s="111" t="s">
        <v>38</v>
      </c>
      <c r="J39" s="112" t="s">
        <v>777</v>
      </c>
      <c r="K39" s="113" t="s">
        <v>776</v>
      </c>
      <c r="L39" s="114">
        <v>82414.41</v>
      </c>
      <c r="M39" s="115">
        <v>989.3912605817357</v>
      </c>
      <c r="N39" s="116">
        <v>972.1428212893856</v>
      </c>
      <c r="O39" s="117">
        <v>1007.3329038647239</v>
      </c>
      <c r="P39" s="118">
        <v>42.546358094415766</v>
      </c>
      <c r="Q39" s="115">
        <v>14.289612702438808</v>
      </c>
      <c r="R39" s="53">
        <v>0.6691852796131161</v>
      </c>
      <c r="S39" s="53">
        <v>0.048899943589962</v>
      </c>
      <c r="T39" s="54">
        <v>0.013151098212072377</v>
      </c>
      <c r="U39" s="54">
        <v>0</v>
      </c>
      <c r="V39" s="54">
        <v>0</v>
      </c>
      <c r="W39" s="53">
        <v>0.6709941865748963</v>
      </c>
      <c r="X39" s="53">
        <v>0.33317474456226764</v>
      </c>
      <c r="Y39" s="53">
        <v>0.02614615575116051</v>
      </c>
      <c r="Z39" s="53">
        <v>0</v>
      </c>
      <c r="AA39" s="53">
        <v>0.02106367078281577</v>
      </c>
      <c r="AB39" s="53">
        <v>0</v>
      </c>
      <c r="AC39" s="54">
        <v>0.0023963042385427495</v>
      </c>
      <c r="AD39" s="54">
        <v>0.002686180729801985</v>
      </c>
      <c r="AE39" s="53">
        <v>0.4025548444744068</v>
      </c>
      <c r="AF39" s="53">
        <v>0.6238440583388268</v>
      </c>
      <c r="AG39" s="53">
        <v>0.9816683757124511</v>
      </c>
      <c r="AH39" s="53">
        <v>0.009980778846806038</v>
      </c>
      <c r="AI39" s="53">
        <v>0</v>
      </c>
      <c r="AJ39" s="54">
        <v>0</v>
      </c>
      <c r="AK39" s="53">
        <v>0</v>
      </c>
      <c r="AL39" s="54">
        <v>0</v>
      </c>
      <c r="AM39" s="54">
        <v>0</v>
      </c>
      <c r="AN39" s="54">
        <v>0</v>
      </c>
      <c r="AO39" s="54">
        <v>0</v>
      </c>
      <c r="AP39" s="53">
        <v>0</v>
      </c>
      <c r="AQ39" s="53">
        <v>0</v>
      </c>
      <c r="AR39" s="53">
        <v>0</v>
      </c>
      <c r="AS39" s="53">
        <v>0</v>
      </c>
      <c r="AT39" s="53">
        <v>0.0014229307714512549</v>
      </c>
      <c r="AU39" s="54">
        <v>0</v>
      </c>
      <c r="AV39" s="54">
        <v>0</v>
      </c>
      <c r="AW39" s="54">
        <v>0</v>
      </c>
      <c r="AX39" s="53">
        <v>25.378219658431092</v>
      </c>
      <c r="AY39" s="54">
        <v>25.005432909123538</v>
      </c>
      <c r="AZ39" s="54">
        <v>0.3675652109867679</v>
      </c>
      <c r="BA39" s="54">
        <v>0.005219596912724365</v>
      </c>
      <c r="BB39" s="53">
        <v>0.052166969344317325</v>
      </c>
      <c r="BC39" s="53">
        <v>1.9611885834042855</v>
      </c>
      <c r="BD39" s="54">
        <v>1.0242655380290897</v>
      </c>
      <c r="BE39" s="54">
        <v>0.4239350861093345</v>
      </c>
      <c r="BF39" s="53">
        <v>0.8651677540371885</v>
      </c>
      <c r="BG39" s="54">
        <v>0.0993037503999604</v>
      </c>
      <c r="BH39" s="54">
        <v>0.001268831506529016</v>
      </c>
      <c r="BI39" s="54">
        <v>0.002522010410558056</v>
      </c>
      <c r="BJ39" s="54">
        <v>0.6424286723644566</v>
      </c>
      <c r="BK39" s="119">
        <v>907.7347031908619</v>
      </c>
      <c r="BL39" s="53">
        <v>264.18231957251163</v>
      </c>
      <c r="BM39" s="54">
        <v>6.529663926490525</v>
      </c>
      <c r="BN39" s="54">
        <v>5.672482518530436</v>
      </c>
      <c r="BO39" s="54">
        <v>16.941624650349375</v>
      </c>
      <c r="BP39" s="54">
        <v>39.34220969366886</v>
      </c>
      <c r="BQ39" s="54">
        <v>7.543155377803468</v>
      </c>
      <c r="BR39" s="54">
        <v>15.10895970741039</v>
      </c>
      <c r="BS39" s="54">
        <v>51.05808559449737</v>
      </c>
      <c r="BT39" s="54">
        <v>3.5262643996359375</v>
      </c>
      <c r="BU39" s="54">
        <v>23.854918090173793</v>
      </c>
      <c r="BV39" s="54">
        <v>2.3931907053632973</v>
      </c>
      <c r="BW39" s="54">
        <v>3.6139347475763035</v>
      </c>
      <c r="BX39" s="54">
        <v>7.341758558970451</v>
      </c>
      <c r="BY39" s="54">
        <v>15.210337609648603</v>
      </c>
      <c r="BZ39" s="54">
        <v>8.125572942887052</v>
      </c>
      <c r="CA39" s="54">
        <v>12.755111636423775</v>
      </c>
      <c r="CB39" s="54">
        <v>9.325716218802027</v>
      </c>
      <c r="CC39" s="53">
        <v>6.819029584753442</v>
      </c>
      <c r="CD39" s="53">
        <v>25.327403302407916</v>
      </c>
      <c r="CE39" s="53">
        <v>4.395380613657247</v>
      </c>
      <c r="CF39" s="53">
        <v>29.89275783203447</v>
      </c>
      <c r="CG39" s="54">
        <v>0.052724760148134285</v>
      </c>
      <c r="CH39" s="54">
        <v>0.0038089212796645635</v>
      </c>
      <c r="CI39" s="54">
        <v>0.08665972370608489</v>
      </c>
      <c r="CJ39" s="54">
        <v>1.707969516495962</v>
      </c>
      <c r="CK39" s="54">
        <v>6.187703097067613</v>
      </c>
      <c r="CL39" s="54">
        <v>7.540473807917815</v>
      </c>
      <c r="CM39" s="54">
        <v>5.558017099194181</v>
      </c>
      <c r="CN39" s="54">
        <v>1.0822370748028165</v>
      </c>
      <c r="CO39" s="54">
        <v>1.7783188643830612</v>
      </c>
      <c r="CP39" s="54">
        <v>0</v>
      </c>
      <c r="CQ39" s="54">
        <v>0</v>
      </c>
      <c r="CR39" s="54">
        <v>0</v>
      </c>
      <c r="CS39" s="54">
        <v>0</v>
      </c>
      <c r="CT39" s="54">
        <v>0</v>
      </c>
      <c r="CU39" s="53">
        <v>0.010832935648025632</v>
      </c>
      <c r="CV39" s="54">
        <v>0</v>
      </c>
      <c r="CW39" s="54">
        <v>0</v>
      </c>
      <c r="CX39" s="54">
        <v>0</v>
      </c>
      <c r="CY39" s="54">
        <v>0</v>
      </c>
      <c r="CZ39" s="53">
        <v>470.6292261268387</v>
      </c>
      <c r="DA39" s="54">
        <v>2.719693073092436</v>
      </c>
      <c r="DB39" s="54">
        <v>22.20714799754072</v>
      </c>
      <c r="DC39" s="54">
        <v>209.5718455061439</v>
      </c>
      <c r="DD39" s="54">
        <v>96.25292470091091</v>
      </c>
      <c r="DE39" s="54">
        <v>9.418670836811184</v>
      </c>
      <c r="DF39" s="120">
        <v>38.27560010439922</v>
      </c>
      <c r="DG39" s="121">
        <v>26.631714041270207</v>
      </c>
      <c r="DH39" s="121">
        <v>4.211359396979242</v>
      </c>
      <c r="DI39" s="53">
        <v>50.723617386813785</v>
      </c>
      <c r="DJ39" s="54">
        <v>3.961092483705216</v>
      </c>
      <c r="DK39" s="54">
        <v>21.814971435213817</v>
      </c>
      <c r="DL39" s="54">
        <v>0.21909166127622584</v>
      </c>
      <c r="DM39" s="53">
        <v>12.720542439119567</v>
      </c>
      <c r="DN39" s="54">
        <v>9.83969186941944</v>
      </c>
      <c r="DO39" s="54">
        <v>0.12245928836959458</v>
      </c>
      <c r="DP39" s="53">
        <v>0.5110953290814069</v>
      </c>
      <c r="DQ39" s="53">
        <v>2.191499035180862</v>
      </c>
      <c r="DR39" s="54">
        <v>0.5201888844438733</v>
      </c>
      <c r="DS39" s="54">
        <v>0.18451384897374137</v>
      </c>
      <c r="DT39" s="53">
        <v>2.0305914948611536</v>
      </c>
      <c r="DU39" s="53">
        <v>0.024693739844767436</v>
      </c>
      <c r="DV39" s="54">
        <v>0</v>
      </c>
      <c r="DW39" s="54">
        <v>0.001099929005133932</v>
      </c>
      <c r="DX39" s="54">
        <v>0</v>
      </c>
      <c r="DY39" s="122">
        <v>39.11032063446186</v>
      </c>
      <c r="DZ39" s="53">
        <v>24.50641823438401</v>
      </c>
      <c r="EA39" s="54">
        <v>8.627557971961457</v>
      </c>
      <c r="EB39" s="54">
        <v>0.6881893591181445</v>
      </c>
      <c r="EC39" s="54">
        <v>8.901999055747654</v>
      </c>
      <c r="ED39" s="54">
        <v>0.598858621932742</v>
      </c>
      <c r="EE39" s="54">
        <v>0.6399374818068829</v>
      </c>
      <c r="EF39" s="54">
        <v>5.049870526282964</v>
      </c>
      <c r="EG39" s="53">
        <v>14.603914533878237</v>
      </c>
      <c r="EH39" s="54">
        <v>13.879502383139064</v>
      </c>
      <c r="EI39" s="54">
        <v>0.720099434067416</v>
      </c>
      <c r="EJ39" s="54">
        <v>0</v>
      </c>
    </row>
    <row r="40" spans="1:140" ht="12.75">
      <c r="A40" s="6">
        <v>20</v>
      </c>
      <c r="B40" s="6" t="s">
        <v>40</v>
      </c>
      <c r="C40" s="6">
        <v>11</v>
      </c>
      <c r="D40" s="6" t="s">
        <v>41</v>
      </c>
      <c r="E40" s="6">
        <v>0</v>
      </c>
      <c r="F40" s="30">
        <v>0</v>
      </c>
      <c r="G40" s="30">
        <v>41</v>
      </c>
      <c r="H40" s="54">
        <v>0</v>
      </c>
      <c r="I40" s="111" t="s">
        <v>40</v>
      </c>
      <c r="J40" s="112" t="s">
        <v>777</v>
      </c>
      <c r="K40" s="113" t="s">
        <v>776</v>
      </c>
      <c r="L40" s="114">
        <v>40977.31</v>
      </c>
      <c r="M40" s="115">
        <v>868.0297120528411</v>
      </c>
      <c r="N40" s="116">
        <v>836.7892588929469</v>
      </c>
      <c r="O40" s="117">
        <v>897.6731841911491</v>
      </c>
      <c r="P40" s="118">
        <v>43.30273509900967</v>
      </c>
      <c r="Q40" s="115">
        <v>15.762445119018306</v>
      </c>
      <c r="R40" s="53">
        <v>1.2635036316439514</v>
      </c>
      <c r="S40" s="53">
        <v>0.0553933384109401</v>
      </c>
      <c r="T40" s="54">
        <v>0.028326651993505675</v>
      </c>
      <c r="U40" s="54">
        <v>0</v>
      </c>
      <c r="V40" s="54">
        <v>0</v>
      </c>
      <c r="W40" s="53">
        <v>3.9011760410822482</v>
      </c>
      <c r="X40" s="53">
        <v>0.6840341642728623</v>
      </c>
      <c r="Y40" s="53">
        <v>0.0303494787725207</v>
      </c>
      <c r="Z40" s="53">
        <v>0.002052599353154221</v>
      </c>
      <c r="AA40" s="53">
        <v>0.002477712665863133</v>
      </c>
      <c r="AB40" s="53">
        <v>0</v>
      </c>
      <c r="AC40" s="54">
        <v>0.0026329205113756857</v>
      </c>
      <c r="AD40" s="54">
        <v>0.02318624624212766</v>
      </c>
      <c r="AE40" s="53">
        <v>0.5681776085350649</v>
      </c>
      <c r="AF40" s="53">
        <v>0.399907412175177</v>
      </c>
      <c r="AG40" s="53">
        <v>1.6774737043500416</v>
      </c>
      <c r="AH40" s="53">
        <v>0.01561693532347536</v>
      </c>
      <c r="AI40" s="53">
        <v>0.03251311518496456</v>
      </c>
      <c r="AJ40" s="54">
        <v>0</v>
      </c>
      <c r="AK40" s="53">
        <v>0</v>
      </c>
      <c r="AL40" s="54">
        <v>0</v>
      </c>
      <c r="AM40" s="54">
        <v>0.03251311518496456</v>
      </c>
      <c r="AN40" s="54">
        <v>0</v>
      </c>
      <c r="AO40" s="54">
        <v>0</v>
      </c>
      <c r="AP40" s="53">
        <v>0.004822424898071641</v>
      </c>
      <c r="AQ40" s="53">
        <v>0</v>
      </c>
      <c r="AR40" s="53">
        <v>0</v>
      </c>
      <c r="AS40" s="53">
        <v>0</v>
      </c>
      <c r="AT40" s="53">
        <v>0</v>
      </c>
      <c r="AU40" s="54">
        <v>0</v>
      </c>
      <c r="AV40" s="54">
        <v>0</v>
      </c>
      <c r="AW40" s="54">
        <v>0</v>
      </c>
      <c r="AX40" s="53">
        <v>24.06200895080717</v>
      </c>
      <c r="AY40" s="54">
        <v>23.927100143957716</v>
      </c>
      <c r="AZ40" s="54">
        <v>0.12560878203083609</v>
      </c>
      <c r="BA40" s="54">
        <v>0.009305881718443695</v>
      </c>
      <c r="BB40" s="53">
        <v>0.03446907569091285</v>
      </c>
      <c r="BC40" s="53">
        <v>1.9520527335737754</v>
      </c>
      <c r="BD40" s="54">
        <v>0.22197357513218904</v>
      </c>
      <c r="BE40" s="54">
        <v>0.7054455258288064</v>
      </c>
      <c r="BF40" s="53">
        <v>1.491766052969314</v>
      </c>
      <c r="BG40" s="54">
        <v>0.32730869839918725</v>
      </c>
      <c r="BH40" s="54">
        <v>0</v>
      </c>
      <c r="BI40" s="54">
        <v>0</v>
      </c>
      <c r="BJ40" s="54">
        <v>0.8259441627573895</v>
      </c>
      <c r="BK40" s="119">
        <v>785.539851200579</v>
      </c>
      <c r="BL40" s="53">
        <v>231.0224609668131</v>
      </c>
      <c r="BM40" s="54">
        <v>6.081687646163206</v>
      </c>
      <c r="BN40" s="54">
        <v>4.999910926315075</v>
      </c>
      <c r="BO40" s="54">
        <v>16.031884474603142</v>
      </c>
      <c r="BP40" s="54">
        <v>32.03377674132343</v>
      </c>
      <c r="BQ40" s="54">
        <v>11.777827778348556</v>
      </c>
      <c r="BR40" s="54">
        <v>10.013590447982066</v>
      </c>
      <c r="BS40" s="54">
        <v>44.653614402702374</v>
      </c>
      <c r="BT40" s="54">
        <v>3.1127226262534067</v>
      </c>
      <c r="BU40" s="54">
        <v>15.29561847764043</v>
      </c>
      <c r="BV40" s="54">
        <v>1.600587739898007</v>
      </c>
      <c r="BW40" s="54">
        <v>3.2636866597636596</v>
      </c>
      <c r="BX40" s="54">
        <v>3.987323716466504</v>
      </c>
      <c r="BY40" s="54">
        <v>14.842404247618987</v>
      </c>
      <c r="BZ40" s="54">
        <v>10.820702969521427</v>
      </c>
      <c r="CA40" s="54">
        <v>11.718941531301104</v>
      </c>
      <c r="CB40" s="54">
        <v>7.8618362210696615</v>
      </c>
      <c r="CC40" s="53">
        <v>8.436080845716813</v>
      </c>
      <c r="CD40" s="53">
        <v>24.3182776028978</v>
      </c>
      <c r="CE40" s="53">
        <v>5.7673307496270505</v>
      </c>
      <c r="CF40" s="53">
        <v>57.30688520061469</v>
      </c>
      <c r="CG40" s="54">
        <v>0.1261459085528064</v>
      </c>
      <c r="CH40" s="54">
        <v>0.04127406118166371</v>
      </c>
      <c r="CI40" s="54">
        <v>0.213925706689873</v>
      </c>
      <c r="CJ40" s="54">
        <v>0.7143153125473586</v>
      </c>
      <c r="CK40" s="54">
        <v>0.7426466012532302</v>
      </c>
      <c r="CL40" s="54">
        <v>42.3192493601947</v>
      </c>
      <c r="CM40" s="54">
        <v>4.627675657577328</v>
      </c>
      <c r="CN40" s="54">
        <v>0.4553202735855526</v>
      </c>
      <c r="CO40" s="54">
        <v>1.5823696089372385</v>
      </c>
      <c r="CP40" s="54">
        <v>0</v>
      </c>
      <c r="CQ40" s="54">
        <v>0</v>
      </c>
      <c r="CR40" s="54">
        <v>0</v>
      </c>
      <c r="CS40" s="54">
        <v>0</v>
      </c>
      <c r="CT40" s="54">
        <v>0</v>
      </c>
      <c r="CU40" s="53">
        <v>0.022965148273520152</v>
      </c>
      <c r="CV40" s="54">
        <v>0.002309082758238645</v>
      </c>
      <c r="CW40" s="54">
        <v>0</v>
      </c>
      <c r="CX40" s="54">
        <v>0</v>
      </c>
      <c r="CY40" s="54">
        <v>0</v>
      </c>
      <c r="CZ40" s="53">
        <v>292.95432032995825</v>
      </c>
      <c r="DA40" s="54">
        <v>4.24208665722567</v>
      </c>
      <c r="DB40" s="54">
        <v>11.700231176717066</v>
      </c>
      <c r="DC40" s="54">
        <v>109.86050572865814</v>
      </c>
      <c r="DD40" s="54">
        <v>85.11981386772338</v>
      </c>
      <c r="DE40" s="54">
        <v>8.947888477794175</v>
      </c>
      <c r="DF40" s="120">
        <v>86.96071069574846</v>
      </c>
      <c r="DG40" s="121">
        <v>41.84803736506862</v>
      </c>
      <c r="DH40" s="121">
        <v>2.2872970431685244</v>
      </c>
      <c r="DI40" s="53">
        <v>44.93452596083053</v>
      </c>
      <c r="DJ40" s="54">
        <v>1.8330210060152803</v>
      </c>
      <c r="DK40" s="54">
        <v>12.62893049836605</v>
      </c>
      <c r="DL40" s="54">
        <v>0.12295633852002487</v>
      </c>
      <c r="DM40" s="53">
        <v>20.600937445625398</v>
      </c>
      <c r="DN40" s="54">
        <v>15.347386151018698</v>
      </c>
      <c r="DO40" s="54">
        <v>0.3118603929833364</v>
      </c>
      <c r="DP40" s="53">
        <v>2.4545535077827223</v>
      </c>
      <c r="DQ40" s="53">
        <v>8.182420954425755</v>
      </c>
      <c r="DR40" s="54">
        <v>0.6822758741361988</v>
      </c>
      <c r="DS40" s="54">
        <v>0.19701390842883537</v>
      </c>
      <c r="DT40" s="53">
        <v>2.5543477597724205</v>
      </c>
      <c r="DU40" s="53">
        <v>0.023834409823387626</v>
      </c>
      <c r="DV40" s="54">
        <v>0</v>
      </c>
      <c r="DW40" s="54">
        <v>0</v>
      </c>
      <c r="DX40" s="54">
        <v>0</v>
      </c>
      <c r="DY40" s="122">
        <v>39.18736979074517</v>
      </c>
      <c r="DZ40" s="53">
        <v>29.837707746067277</v>
      </c>
      <c r="EA40" s="54">
        <v>15.836488534752524</v>
      </c>
      <c r="EB40" s="54">
        <v>1.6286610809738364</v>
      </c>
      <c r="EC40" s="54">
        <v>3.503187495714091</v>
      </c>
      <c r="ED40" s="54">
        <v>0.4902627820127774</v>
      </c>
      <c r="EE40" s="54">
        <v>1.4016625298244323</v>
      </c>
      <c r="EF40" s="54">
        <v>6.9774541081393595</v>
      </c>
      <c r="EG40" s="53">
        <v>9.349640081303532</v>
      </c>
      <c r="EH40" s="54">
        <v>8.322635136371812</v>
      </c>
      <c r="EI40" s="54">
        <v>1.0243339545714447</v>
      </c>
      <c r="EJ40" s="54">
        <v>0</v>
      </c>
    </row>
    <row r="41" spans="1:140" ht="12.75">
      <c r="A41" s="6">
        <v>21</v>
      </c>
      <c r="B41" s="6" t="s">
        <v>42</v>
      </c>
      <c r="C41" s="6">
        <v>11</v>
      </c>
      <c r="D41" s="6" t="s">
        <v>43</v>
      </c>
      <c r="E41" s="6">
        <v>0</v>
      </c>
      <c r="F41" s="30">
        <v>0</v>
      </c>
      <c r="G41" s="30">
        <v>57.5</v>
      </c>
      <c r="H41" s="54">
        <v>0</v>
      </c>
      <c r="I41" s="111" t="s">
        <v>42</v>
      </c>
      <c r="J41" s="112" t="s">
        <v>777</v>
      </c>
      <c r="K41" s="113" t="s">
        <v>776</v>
      </c>
      <c r="L41" s="114">
        <v>57482.38</v>
      </c>
      <c r="M41" s="115">
        <v>992.8434400245778</v>
      </c>
      <c r="N41" s="116">
        <v>961.6495311688006</v>
      </c>
      <c r="O41" s="117">
        <v>1023.5733805856792</v>
      </c>
      <c r="P41" s="118">
        <v>39.0862191161883</v>
      </c>
      <c r="Q41" s="115">
        <v>9.273970562805506</v>
      </c>
      <c r="R41" s="53">
        <v>0.8253205591000233</v>
      </c>
      <c r="S41" s="53">
        <v>0.06641687417953118</v>
      </c>
      <c r="T41" s="54">
        <v>0.027658388535756525</v>
      </c>
      <c r="U41" s="54">
        <v>0</v>
      </c>
      <c r="V41" s="54">
        <v>0</v>
      </c>
      <c r="W41" s="53">
        <v>1.4655174333421823</v>
      </c>
      <c r="X41" s="53">
        <v>0.06873514979720742</v>
      </c>
      <c r="Y41" s="53">
        <v>0.11717451504269658</v>
      </c>
      <c r="Z41" s="53">
        <v>0</v>
      </c>
      <c r="AA41" s="53">
        <v>0.05164434736348774</v>
      </c>
      <c r="AB41" s="53">
        <v>0</v>
      </c>
      <c r="AC41" s="54">
        <v>0.001700695065166056</v>
      </c>
      <c r="AD41" s="54">
        <v>0.06382947261404277</v>
      </c>
      <c r="AE41" s="53">
        <v>0.382423448715937</v>
      </c>
      <c r="AF41" s="53">
        <v>0.8172450410021298</v>
      </c>
      <c r="AG41" s="53">
        <v>2.10148744710988</v>
      </c>
      <c r="AH41" s="53">
        <v>0.006398134524005444</v>
      </c>
      <c r="AI41" s="53">
        <v>0.011703238453244282</v>
      </c>
      <c r="AJ41" s="54">
        <v>0.001540819986924689</v>
      </c>
      <c r="AK41" s="53">
        <v>0</v>
      </c>
      <c r="AL41" s="54">
        <v>0</v>
      </c>
      <c r="AM41" s="54">
        <v>0.010162418466319592</v>
      </c>
      <c r="AN41" s="54">
        <v>0</v>
      </c>
      <c r="AO41" s="54">
        <v>0</v>
      </c>
      <c r="AP41" s="53">
        <v>0.004632028110179155</v>
      </c>
      <c r="AQ41" s="53">
        <v>0</v>
      </c>
      <c r="AR41" s="53">
        <v>0</v>
      </c>
      <c r="AS41" s="53">
        <v>0</v>
      </c>
      <c r="AT41" s="53">
        <v>0.001971212743800796</v>
      </c>
      <c r="AU41" s="54">
        <v>0</v>
      </c>
      <c r="AV41" s="54">
        <v>0</v>
      </c>
      <c r="AW41" s="54">
        <v>0</v>
      </c>
      <c r="AX41" s="53">
        <v>25.48286970720419</v>
      </c>
      <c r="AY41" s="54">
        <v>25.406411495139903</v>
      </c>
      <c r="AZ41" s="54">
        <v>0.058866734467153244</v>
      </c>
      <c r="BA41" s="54">
        <v>0.017583997043963736</v>
      </c>
      <c r="BB41" s="53">
        <v>0.021389684978248988</v>
      </c>
      <c r="BC41" s="53">
        <v>2.2639389670365078</v>
      </c>
      <c r="BD41" s="54">
        <v>0.21223460128129698</v>
      </c>
      <c r="BE41" s="54">
        <v>1.5337569530002064</v>
      </c>
      <c r="BF41" s="53">
        <v>2.044043757408792</v>
      </c>
      <c r="BG41" s="54">
        <v>0.27716336727880786</v>
      </c>
      <c r="BH41" s="54">
        <v>0</v>
      </c>
      <c r="BI41" s="54">
        <v>0</v>
      </c>
      <c r="BJ41" s="54">
        <v>1.5304945619857773</v>
      </c>
      <c r="BK41" s="119">
        <v>909.9130898894584</v>
      </c>
      <c r="BL41" s="53">
        <v>267.8370311041401</v>
      </c>
      <c r="BM41" s="54">
        <v>5.316465671741497</v>
      </c>
      <c r="BN41" s="54">
        <v>4.116621476007082</v>
      </c>
      <c r="BO41" s="54">
        <v>19.642192964174413</v>
      </c>
      <c r="BP41" s="54">
        <v>31.097059655497915</v>
      </c>
      <c r="BQ41" s="54">
        <v>18.32422387521185</v>
      </c>
      <c r="BR41" s="54">
        <v>13.990165334142395</v>
      </c>
      <c r="BS41" s="54">
        <v>55.86751975126987</v>
      </c>
      <c r="BT41" s="54">
        <v>3.599365579504537</v>
      </c>
      <c r="BU41" s="54">
        <v>20.223101409510186</v>
      </c>
      <c r="BV41" s="54">
        <v>0.7350701206178312</v>
      </c>
      <c r="BW41" s="54">
        <v>4.357241297246217</v>
      </c>
      <c r="BX41" s="54">
        <v>5.009860412877825</v>
      </c>
      <c r="BY41" s="54">
        <v>13.50230975126639</v>
      </c>
      <c r="BZ41" s="54">
        <v>9.578309040091938</v>
      </c>
      <c r="CA41" s="54">
        <v>14.399529038289646</v>
      </c>
      <c r="CB41" s="54">
        <v>9.651581928236094</v>
      </c>
      <c r="CC41" s="53">
        <v>12.437917497500974</v>
      </c>
      <c r="CD41" s="53">
        <v>33.63722935619576</v>
      </c>
      <c r="CE41" s="53">
        <v>7.301882768250027</v>
      </c>
      <c r="CF41" s="53">
        <v>40.98929097925312</v>
      </c>
      <c r="CG41" s="54">
        <v>0.19068538915751226</v>
      </c>
      <c r="CH41" s="54">
        <v>0.030578065835130695</v>
      </c>
      <c r="CI41" s="54">
        <v>0.23152520824642264</v>
      </c>
      <c r="CJ41" s="54">
        <v>0.7502827823065086</v>
      </c>
      <c r="CK41" s="54">
        <v>0.3826903131011625</v>
      </c>
      <c r="CL41" s="54">
        <v>23.705594653526873</v>
      </c>
      <c r="CM41" s="54">
        <v>5.1753650422964395</v>
      </c>
      <c r="CN41" s="54">
        <v>0.5407556193741456</v>
      </c>
      <c r="CO41" s="54">
        <v>1.7938470884469293</v>
      </c>
      <c r="CP41" s="54">
        <v>0</v>
      </c>
      <c r="CQ41" s="54">
        <v>0</v>
      </c>
      <c r="CR41" s="54">
        <v>0</v>
      </c>
      <c r="CS41" s="54">
        <v>0</v>
      </c>
      <c r="CT41" s="54">
        <v>0</v>
      </c>
      <c r="CU41" s="53">
        <v>0.0736587455147125</v>
      </c>
      <c r="CV41" s="54">
        <v>0.018527764508010976</v>
      </c>
      <c r="CW41" s="54">
        <v>0</v>
      </c>
      <c r="CX41" s="54">
        <v>0</v>
      </c>
      <c r="CY41" s="54">
        <v>0</v>
      </c>
      <c r="CZ41" s="53">
        <v>430.9257897811469</v>
      </c>
      <c r="DA41" s="54">
        <v>3.1142377890407458</v>
      </c>
      <c r="DB41" s="54">
        <v>35.778024500725266</v>
      </c>
      <c r="DC41" s="54">
        <v>161.66428738684795</v>
      </c>
      <c r="DD41" s="54">
        <v>120.16710164053751</v>
      </c>
      <c r="DE41" s="54">
        <v>8.200629479851044</v>
      </c>
      <c r="DF41" s="120">
        <v>51.54316853268776</v>
      </c>
      <c r="DG41" s="121">
        <v>34.86689312446701</v>
      </c>
      <c r="DH41" s="121">
        <v>2.228308918315491</v>
      </c>
      <c r="DI41" s="53">
        <v>43.499677640348224</v>
      </c>
      <c r="DJ41" s="54">
        <v>3.2667645285390066</v>
      </c>
      <c r="DK41" s="54">
        <v>19.19668253123827</v>
      </c>
      <c r="DL41" s="54">
        <v>0.12050875416084024</v>
      </c>
      <c r="DM41" s="53">
        <v>14.281558975115505</v>
      </c>
      <c r="DN41" s="54">
        <v>9.440510292023399</v>
      </c>
      <c r="DO41" s="54">
        <v>0.46065159445381354</v>
      </c>
      <c r="DP41" s="53">
        <v>1.2694284752997353</v>
      </c>
      <c r="DQ41" s="53">
        <v>3.725793886752776</v>
      </c>
      <c r="DR41" s="54">
        <v>0.9594788872694554</v>
      </c>
      <c r="DS41" s="54">
        <v>0.46259062342234264</v>
      </c>
      <c r="DT41" s="53">
        <v>2.3687119426857413</v>
      </c>
      <c r="DU41" s="53">
        <v>0.021943767811979948</v>
      </c>
      <c r="DV41" s="54">
        <v>0.0020949028206556516</v>
      </c>
      <c r="DW41" s="54">
        <v>0</v>
      </c>
      <c r="DX41" s="54">
        <v>0</v>
      </c>
      <c r="DY41" s="122">
        <v>43.84413101893137</v>
      </c>
      <c r="DZ41" s="53">
        <v>35.96034123848038</v>
      </c>
      <c r="EA41" s="54">
        <v>13.274022404778648</v>
      </c>
      <c r="EB41" s="54">
        <v>0.5180350917968255</v>
      </c>
      <c r="EC41" s="54">
        <v>17.012903780254057</v>
      </c>
      <c r="ED41" s="54">
        <v>0.5659144593525878</v>
      </c>
      <c r="EE41" s="54">
        <v>0.585388774786291</v>
      </c>
      <c r="EF41" s="54">
        <v>4.004077423377391</v>
      </c>
      <c r="EG41" s="53">
        <v>7.8837828217968715</v>
      </c>
      <c r="EH41" s="54">
        <v>6.784294596013596</v>
      </c>
      <c r="EI41" s="54">
        <v>1.0980794462581405</v>
      </c>
      <c r="EJ41" s="54">
        <v>0</v>
      </c>
    </row>
    <row r="42" spans="1:140" ht="12.75">
      <c r="A42" s="10">
        <v>22</v>
      </c>
      <c r="B42" s="10" t="s">
        <v>44</v>
      </c>
      <c r="C42" s="10">
        <v>6</v>
      </c>
      <c r="D42" s="10" t="s">
        <v>45</v>
      </c>
      <c r="E42" s="10">
        <v>0</v>
      </c>
      <c r="F42" s="25">
        <v>0</v>
      </c>
      <c r="G42" s="25">
        <v>6.3</v>
      </c>
      <c r="H42" s="54">
        <v>0</v>
      </c>
      <c r="I42" s="111" t="s">
        <v>44</v>
      </c>
      <c r="J42" s="112" t="s">
        <v>775</v>
      </c>
      <c r="K42" s="113" t="s">
        <v>776</v>
      </c>
      <c r="L42" s="114">
        <v>6304.151</v>
      </c>
      <c r="M42" s="115">
        <v>560.8211875001091</v>
      </c>
      <c r="N42" s="116">
        <v>576.9055078512605</v>
      </c>
      <c r="O42" s="117">
        <v>605.645138582648</v>
      </c>
      <c r="P42" s="118">
        <v>35.45796253928562</v>
      </c>
      <c r="Q42" s="115">
        <v>14.42742250304601</v>
      </c>
      <c r="R42" s="53">
        <v>1.4237952104890887</v>
      </c>
      <c r="S42" s="53">
        <v>0.032359630979651346</v>
      </c>
      <c r="T42" s="54">
        <v>0.032359630979651346</v>
      </c>
      <c r="U42" s="54">
        <v>0</v>
      </c>
      <c r="V42" s="54">
        <v>0</v>
      </c>
      <c r="W42" s="53">
        <v>0.5211994446199021</v>
      </c>
      <c r="X42" s="53">
        <v>0.880871984189465</v>
      </c>
      <c r="Y42" s="53">
        <v>0.056643630522175</v>
      </c>
      <c r="Z42" s="53">
        <v>0</v>
      </c>
      <c r="AA42" s="53">
        <v>0.056643630522175</v>
      </c>
      <c r="AB42" s="53">
        <v>0</v>
      </c>
      <c r="AC42" s="54">
        <v>0</v>
      </c>
      <c r="AD42" s="54">
        <v>0</v>
      </c>
      <c r="AE42" s="53">
        <v>0.6097680718624919</v>
      </c>
      <c r="AF42" s="53">
        <v>0.6275690414141413</v>
      </c>
      <c r="AG42" s="53">
        <v>1.210565863666654</v>
      </c>
      <c r="AH42" s="53">
        <v>0</v>
      </c>
      <c r="AI42" s="53">
        <v>0</v>
      </c>
      <c r="AJ42" s="54">
        <v>0</v>
      </c>
      <c r="AK42" s="53">
        <v>0</v>
      </c>
      <c r="AL42" s="54">
        <v>0</v>
      </c>
      <c r="AM42" s="54">
        <v>0</v>
      </c>
      <c r="AN42" s="54">
        <v>0</v>
      </c>
      <c r="AO42" s="54">
        <v>0</v>
      </c>
      <c r="AP42" s="53">
        <v>0</v>
      </c>
      <c r="AQ42" s="53">
        <v>0</v>
      </c>
      <c r="AR42" s="53">
        <v>0</v>
      </c>
      <c r="AS42" s="53">
        <v>0</v>
      </c>
      <c r="AT42" s="53">
        <v>0</v>
      </c>
      <c r="AU42" s="54">
        <v>0</v>
      </c>
      <c r="AV42" s="54">
        <v>0</v>
      </c>
      <c r="AW42" s="54">
        <v>0</v>
      </c>
      <c r="AX42" s="53">
        <v>13.42522252401632</v>
      </c>
      <c r="AY42" s="54">
        <v>13.242162188056726</v>
      </c>
      <c r="AZ42" s="54">
        <v>0.1624929352104669</v>
      </c>
      <c r="BA42" s="54">
        <v>0.020565814492704882</v>
      </c>
      <c r="BB42" s="53">
        <v>0.2352529309656447</v>
      </c>
      <c r="BC42" s="53">
        <v>5.735798523861501</v>
      </c>
      <c r="BD42" s="54">
        <v>2.758488811578276</v>
      </c>
      <c r="BE42" s="54">
        <v>1.1982120986632459</v>
      </c>
      <c r="BF42" s="53">
        <v>1.6342739886782534</v>
      </c>
      <c r="BG42" s="54">
        <v>0.16933921792165194</v>
      </c>
      <c r="BH42" s="54">
        <v>0.058109331454782726</v>
      </c>
      <c r="BI42" s="54">
        <v>0.020565814492704882</v>
      </c>
      <c r="BJ42" s="54">
        <v>1.220644936962963</v>
      </c>
      <c r="BK42" s="119">
        <v>493.3684170953393</v>
      </c>
      <c r="BL42" s="53">
        <v>153.6180684758344</v>
      </c>
      <c r="BM42" s="54">
        <v>1.8978336654689902</v>
      </c>
      <c r="BN42" s="54">
        <v>1.698457095967403</v>
      </c>
      <c r="BO42" s="54">
        <v>9.88279627185326</v>
      </c>
      <c r="BP42" s="54">
        <v>24.38229985290644</v>
      </c>
      <c r="BQ42" s="54">
        <v>3.059473036099548</v>
      </c>
      <c r="BR42" s="54">
        <v>8.554301760855665</v>
      </c>
      <c r="BS42" s="54">
        <v>19.64664234724073</v>
      </c>
      <c r="BT42" s="54">
        <v>3.2883634925622816</v>
      </c>
      <c r="BU42" s="54">
        <v>18.59011625831932</v>
      </c>
      <c r="BV42" s="54">
        <v>1.1236025279216821</v>
      </c>
      <c r="BW42" s="54">
        <v>2.104813161994375</v>
      </c>
      <c r="BX42" s="54">
        <v>3.8342450870862708</v>
      </c>
      <c r="BY42" s="54">
        <v>9.18013226523286</v>
      </c>
      <c r="BZ42" s="54">
        <v>5.209275602694161</v>
      </c>
      <c r="CA42" s="54">
        <v>12.751079407837791</v>
      </c>
      <c r="CB42" s="54">
        <v>9.199371969357967</v>
      </c>
      <c r="CC42" s="53">
        <v>6.332085002405558</v>
      </c>
      <c r="CD42" s="53">
        <v>44.62829332609577</v>
      </c>
      <c r="CE42" s="53">
        <v>8.555169443117718</v>
      </c>
      <c r="CF42" s="53">
        <v>25.548166596897822</v>
      </c>
      <c r="CG42" s="54">
        <v>0.16574793338547888</v>
      </c>
      <c r="CH42" s="54">
        <v>0.04113321524183034</v>
      </c>
      <c r="CI42" s="54">
        <v>0.13332009337974296</v>
      </c>
      <c r="CJ42" s="54">
        <v>1.2623143068749465</v>
      </c>
      <c r="CK42" s="54">
        <v>0.642838345718559</v>
      </c>
      <c r="CL42" s="54">
        <v>9.045416266203016</v>
      </c>
      <c r="CM42" s="54">
        <v>4.052212581836952</v>
      </c>
      <c r="CN42" s="54">
        <v>0.2902849249645194</v>
      </c>
      <c r="CO42" s="54">
        <v>1.3533337002873185</v>
      </c>
      <c r="CP42" s="54">
        <v>0</v>
      </c>
      <c r="CQ42" s="54">
        <v>0</v>
      </c>
      <c r="CR42" s="54">
        <v>0</v>
      </c>
      <c r="CS42" s="54">
        <v>0</v>
      </c>
      <c r="CT42" s="54">
        <v>0</v>
      </c>
      <c r="CU42" s="53">
        <v>0.101225367222327</v>
      </c>
      <c r="CV42" s="54">
        <v>0.05928474746242595</v>
      </c>
      <c r="CW42" s="54">
        <v>0</v>
      </c>
      <c r="CX42" s="54">
        <v>0</v>
      </c>
      <c r="CY42" s="54">
        <v>0</v>
      </c>
      <c r="CZ42" s="53">
        <v>175.35192288382686</v>
      </c>
      <c r="DA42" s="54">
        <v>2.7011075718205357</v>
      </c>
      <c r="DB42" s="54">
        <v>9.860017629653859</v>
      </c>
      <c r="DC42" s="54">
        <v>90.49551636691444</v>
      </c>
      <c r="DD42" s="54">
        <v>35.42443700983685</v>
      </c>
      <c r="DE42" s="54">
        <v>3.0072407846829807</v>
      </c>
      <c r="DF42" s="120">
        <v>28.524649869585932</v>
      </c>
      <c r="DG42" s="121">
        <v>15.352616077882654</v>
      </c>
      <c r="DH42" s="121">
        <v>3.2315009586540677</v>
      </c>
      <c r="DI42" s="53">
        <v>18.403810441723238</v>
      </c>
      <c r="DJ42" s="54">
        <v>1.5141245823585128</v>
      </c>
      <c r="DK42" s="54">
        <v>4.072786327611759</v>
      </c>
      <c r="DL42" s="54">
        <v>0</v>
      </c>
      <c r="DM42" s="53">
        <v>21.674607730684116</v>
      </c>
      <c r="DN42" s="54">
        <v>15.167009800368042</v>
      </c>
      <c r="DO42" s="54">
        <v>0.39218127865274804</v>
      </c>
      <c r="DP42" s="53">
        <v>3.1532207905553027</v>
      </c>
      <c r="DQ42" s="53">
        <v>2.857117477040128</v>
      </c>
      <c r="DR42" s="54">
        <v>0.23103031637408433</v>
      </c>
      <c r="DS42" s="54">
        <v>0.10173931430259206</v>
      </c>
      <c r="DT42" s="53">
        <v>4.5563740462435</v>
      </c>
      <c r="DU42" s="53">
        <v>0.06366757395246402</v>
      </c>
      <c r="DV42" s="54">
        <v>0</v>
      </c>
      <c r="DW42" s="54">
        <v>0</v>
      </c>
      <c r="DX42" s="54">
        <v>0</v>
      </c>
      <c r="DY42" s="122">
        <v>31.994807865484187</v>
      </c>
      <c r="DZ42" s="53">
        <v>19.86329324916234</v>
      </c>
      <c r="EA42" s="54">
        <v>7.790457430350257</v>
      </c>
      <c r="EB42" s="54">
        <v>0.2432143519404913</v>
      </c>
      <c r="EC42" s="54">
        <v>1.7761091065236225</v>
      </c>
      <c r="ED42" s="54">
        <v>0.5091518271056642</v>
      </c>
      <c r="EE42" s="54">
        <v>0.24829354499916012</v>
      </c>
      <c r="EF42" s="54">
        <v>9.296070160755985</v>
      </c>
      <c r="EG42" s="53">
        <v>12.13151778883469</v>
      </c>
      <c r="EH42" s="54">
        <v>4.775756481721329</v>
      </c>
      <c r="EI42" s="54">
        <v>0.7093469049202661</v>
      </c>
      <c r="EJ42" s="54">
        <v>6.646414402193095</v>
      </c>
    </row>
    <row r="43" spans="1:140" ht="12.75">
      <c r="A43" s="11">
        <v>23</v>
      </c>
      <c r="B43" s="11" t="s">
        <v>47</v>
      </c>
      <c r="C43" s="11">
        <v>7</v>
      </c>
      <c r="D43" s="11" t="s">
        <v>46</v>
      </c>
      <c r="E43" s="11">
        <v>0.7523943619255133</v>
      </c>
      <c r="F43" s="26">
        <v>0.1074849088465019</v>
      </c>
      <c r="G43" s="26">
        <v>7</v>
      </c>
      <c r="H43" s="54" t="e">
        <v>#VALUE!</v>
      </c>
      <c r="I43" s="123"/>
      <c r="M43" s="124" t="s">
        <v>791</v>
      </c>
      <c r="N43" s="124" t="s">
        <v>791</v>
      </c>
      <c r="O43" s="124" t="s">
        <v>791</v>
      </c>
      <c r="P43" s="124" t="s">
        <v>791</v>
      </c>
      <c r="Q43" s="124" t="s">
        <v>791</v>
      </c>
      <c r="R43" s="124" t="s">
        <v>791</v>
      </c>
      <c r="S43" s="124" t="s">
        <v>791</v>
      </c>
      <c r="T43" s="124" t="s">
        <v>791</v>
      </c>
      <c r="U43" s="124" t="s">
        <v>791</v>
      </c>
      <c r="V43" s="124" t="s">
        <v>791</v>
      </c>
      <c r="W43" s="124" t="s">
        <v>791</v>
      </c>
      <c r="X43" s="124" t="s">
        <v>791</v>
      </c>
      <c r="Y43" s="124" t="s">
        <v>791</v>
      </c>
      <c r="Z43" s="124" t="s">
        <v>791</v>
      </c>
      <c r="AA43" s="124" t="s">
        <v>791</v>
      </c>
      <c r="AB43" s="124" t="s">
        <v>791</v>
      </c>
      <c r="AC43" s="124" t="s">
        <v>791</v>
      </c>
      <c r="AD43" s="124" t="s">
        <v>791</v>
      </c>
      <c r="AE43" s="124" t="s">
        <v>791</v>
      </c>
      <c r="AF43" s="124" t="s">
        <v>791</v>
      </c>
      <c r="AG43" s="124" t="s">
        <v>791</v>
      </c>
      <c r="AH43" s="124" t="s">
        <v>791</v>
      </c>
      <c r="AI43" s="124" t="s">
        <v>791</v>
      </c>
      <c r="AJ43" s="124" t="s">
        <v>791</v>
      </c>
      <c r="AK43" s="124" t="s">
        <v>791</v>
      </c>
      <c r="AL43" s="124" t="s">
        <v>791</v>
      </c>
      <c r="AM43" s="124" t="s">
        <v>791</v>
      </c>
      <c r="AN43" s="124" t="s">
        <v>791</v>
      </c>
      <c r="AO43" s="124" t="s">
        <v>791</v>
      </c>
      <c r="AP43" s="124" t="s">
        <v>791</v>
      </c>
      <c r="AQ43" s="124" t="s">
        <v>791</v>
      </c>
      <c r="AR43" s="124" t="s">
        <v>791</v>
      </c>
      <c r="AS43" s="124" t="s">
        <v>791</v>
      </c>
      <c r="AT43" s="124" t="s">
        <v>791</v>
      </c>
      <c r="AU43" s="124" t="s">
        <v>791</v>
      </c>
      <c r="AV43" s="124" t="s">
        <v>791</v>
      </c>
      <c r="AW43" s="124" t="s">
        <v>791</v>
      </c>
      <c r="AX43" s="124" t="s">
        <v>791</v>
      </c>
      <c r="AY43" s="124" t="s">
        <v>791</v>
      </c>
      <c r="AZ43" s="124" t="s">
        <v>791</v>
      </c>
      <c r="BA43" s="124" t="s">
        <v>791</v>
      </c>
      <c r="BB43" s="124" t="s">
        <v>791</v>
      </c>
      <c r="BC43" s="124" t="s">
        <v>791</v>
      </c>
      <c r="BD43" s="124" t="s">
        <v>791</v>
      </c>
      <c r="BE43" s="124" t="s">
        <v>791</v>
      </c>
      <c r="BF43" s="124" t="s">
        <v>791</v>
      </c>
      <c r="BG43" s="124" t="s">
        <v>791</v>
      </c>
      <c r="BH43" s="124" t="s">
        <v>791</v>
      </c>
      <c r="BI43" s="124" t="s">
        <v>791</v>
      </c>
      <c r="BJ43" s="124" t="s">
        <v>791</v>
      </c>
      <c r="BK43" s="124" t="s">
        <v>791</v>
      </c>
      <c r="BL43" s="124" t="s">
        <v>791</v>
      </c>
      <c r="BM43" s="124" t="s">
        <v>791</v>
      </c>
      <c r="BN43" s="124" t="s">
        <v>791</v>
      </c>
      <c r="BO43" s="124" t="s">
        <v>791</v>
      </c>
      <c r="BP43" s="124" t="s">
        <v>791</v>
      </c>
      <c r="BQ43" s="124" t="s">
        <v>791</v>
      </c>
      <c r="BR43" s="124" t="s">
        <v>791</v>
      </c>
      <c r="BS43" s="124" t="s">
        <v>791</v>
      </c>
      <c r="BT43" s="124" t="s">
        <v>791</v>
      </c>
      <c r="BU43" s="124" t="s">
        <v>791</v>
      </c>
      <c r="BV43" s="124" t="s">
        <v>791</v>
      </c>
      <c r="BW43" s="124" t="s">
        <v>791</v>
      </c>
      <c r="BX43" s="124" t="s">
        <v>791</v>
      </c>
      <c r="BY43" s="124" t="s">
        <v>791</v>
      </c>
      <c r="BZ43" s="124" t="s">
        <v>791</v>
      </c>
      <c r="CA43" s="124" t="s">
        <v>791</v>
      </c>
      <c r="CB43" s="124" t="s">
        <v>791</v>
      </c>
      <c r="CC43" s="124" t="s">
        <v>791</v>
      </c>
      <c r="CD43" s="124" t="s">
        <v>791</v>
      </c>
      <c r="CE43" s="124" t="s">
        <v>791</v>
      </c>
      <c r="CF43" s="124" t="s">
        <v>791</v>
      </c>
      <c r="CG43" s="124" t="s">
        <v>791</v>
      </c>
      <c r="CH43" s="124" t="s">
        <v>791</v>
      </c>
      <c r="CI43" s="124" t="s">
        <v>791</v>
      </c>
      <c r="CJ43" s="124" t="s">
        <v>791</v>
      </c>
      <c r="CK43" s="124" t="s">
        <v>791</v>
      </c>
      <c r="CL43" s="124" t="s">
        <v>791</v>
      </c>
      <c r="CM43" s="124" t="s">
        <v>791</v>
      </c>
      <c r="CN43" s="124" t="s">
        <v>791</v>
      </c>
      <c r="CO43" s="124" t="s">
        <v>791</v>
      </c>
      <c r="CP43" s="124" t="s">
        <v>791</v>
      </c>
      <c r="CQ43" s="124" t="s">
        <v>791</v>
      </c>
      <c r="CR43" s="124" t="s">
        <v>791</v>
      </c>
      <c r="CS43" s="124" t="s">
        <v>791</v>
      </c>
      <c r="CT43" s="124" t="s">
        <v>791</v>
      </c>
      <c r="CU43" s="124" t="s">
        <v>791</v>
      </c>
      <c r="CV43" s="124" t="s">
        <v>791</v>
      </c>
      <c r="CW43" s="124" t="s">
        <v>791</v>
      </c>
      <c r="CX43" s="124" t="s">
        <v>791</v>
      </c>
      <c r="CY43" s="124" t="s">
        <v>791</v>
      </c>
      <c r="CZ43" s="124" t="s">
        <v>791</v>
      </c>
      <c r="DA43" s="124" t="s">
        <v>791</v>
      </c>
      <c r="DB43" s="124" t="s">
        <v>791</v>
      </c>
      <c r="DC43" s="124" t="s">
        <v>791</v>
      </c>
      <c r="DD43" s="124" t="s">
        <v>791</v>
      </c>
      <c r="DE43" s="124" t="s">
        <v>791</v>
      </c>
      <c r="DF43" s="124" t="s">
        <v>791</v>
      </c>
      <c r="DG43" s="124" t="s">
        <v>791</v>
      </c>
      <c r="DH43" s="124" t="s">
        <v>791</v>
      </c>
      <c r="DI43" s="124" t="s">
        <v>791</v>
      </c>
      <c r="DJ43" s="124" t="s">
        <v>791</v>
      </c>
      <c r="DK43" s="124" t="s">
        <v>791</v>
      </c>
      <c r="DL43" s="124" t="s">
        <v>791</v>
      </c>
      <c r="DM43" s="124" t="s">
        <v>791</v>
      </c>
      <c r="DN43" s="124" t="s">
        <v>791</v>
      </c>
      <c r="DO43" s="124" t="s">
        <v>791</v>
      </c>
      <c r="DP43" s="124" t="s">
        <v>791</v>
      </c>
      <c r="DQ43" s="124" t="s">
        <v>791</v>
      </c>
      <c r="DR43" s="124" t="s">
        <v>791</v>
      </c>
      <c r="DS43" s="124" t="s">
        <v>791</v>
      </c>
      <c r="DT43" s="124" t="s">
        <v>791</v>
      </c>
      <c r="DU43" s="124" t="s">
        <v>791</v>
      </c>
      <c r="DV43" s="124" t="s">
        <v>791</v>
      </c>
      <c r="DW43" s="124" t="s">
        <v>791</v>
      </c>
      <c r="DX43" s="124" t="s">
        <v>791</v>
      </c>
      <c r="DY43" s="124" t="s">
        <v>791</v>
      </c>
      <c r="DZ43" s="124" t="s">
        <v>791</v>
      </c>
      <c r="EA43" s="124" t="s">
        <v>791</v>
      </c>
      <c r="EB43" s="124" t="s">
        <v>791</v>
      </c>
      <c r="EC43" s="124" t="s">
        <v>791</v>
      </c>
      <c r="ED43" s="124" t="s">
        <v>791</v>
      </c>
      <c r="EE43" s="124" t="s">
        <v>791</v>
      </c>
      <c r="EF43" s="124" t="s">
        <v>791</v>
      </c>
      <c r="EG43" s="124" t="s">
        <v>791</v>
      </c>
      <c r="EH43" s="124" t="s">
        <v>791</v>
      </c>
      <c r="EI43" s="124" t="s">
        <v>791</v>
      </c>
      <c r="EJ43" s="124" t="s">
        <v>791</v>
      </c>
    </row>
    <row r="44" spans="1:140" ht="12.75">
      <c r="A44" s="6">
        <v>24</v>
      </c>
      <c r="B44" s="6" t="s">
        <v>48</v>
      </c>
      <c r="C44" s="6">
        <v>11</v>
      </c>
      <c r="D44" s="6" t="s">
        <v>49</v>
      </c>
      <c r="E44" s="6">
        <v>0</v>
      </c>
      <c r="F44" s="30">
        <v>0</v>
      </c>
      <c r="G44" s="30">
        <v>11</v>
      </c>
      <c r="H44" s="54">
        <v>0</v>
      </c>
      <c r="I44" s="111" t="s">
        <v>48</v>
      </c>
      <c r="J44" s="112" t="s">
        <v>775</v>
      </c>
      <c r="K44" s="113" t="s">
        <v>776</v>
      </c>
      <c r="L44" s="114">
        <v>10969.5</v>
      </c>
      <c r="M44" s="115">
        <v>1039.0761702903503</v>
      </c>
      <c r="N44" s="116">
        <v>1014.6247237915991</v>
      </c>
      <c r="O44" s="117">
        <v>1059.600361867149</v>
      </c>
      <c r="P44" s="118">
        <v>40.67526778795751</v>
      </c>
      <c r="Q44" s="115">
        <v>6.115260495008887</v>
      </c>
      <c r="R44" s="53">
        <v>0.9179725602807784</v>
      </c>
      <c r="S44" s="53">
        <v>0.03574091799990884</v>
      </c>
      <c r="T44" s="54">
        <v>0.009073339714663385</v>
      </c>
      <c r="U44" s="54">
        <v>0</v>
      </c>
      <c r="V44" s="54">
        <v>0</v>
      </c>
      <c r="W44" s="53">
        <v>0.2824677514927754</v>
      </c>
      <c r="X44" s="53">
        <v>0</v>
      </c>
      <c r="Y44" s="53">
        <v>0.026549067870003194</v>
      </c>
      <c r="Z44" s="53">
        <v>0</v>
      </c>
      <c r="AA44" s="53">
        <v>0</v>
      </c>
      <c r="AB44" s="53">
        <v>0</v>
      </c>
      <c r="AC44" s="54">
        <v>0</v>
      </c>
      <c r="AD44" s="54">
        <v>0.026549067870003194</v>
      </c>
      <c r="AE44" s="53">
        <v>0.20003646474315148</v>
      </c>
      <c r="AF44" s="53">
        <v>0.12566753270431652</v>
      </c>
      <c r="AG44" s="53">
        <v>0.32314599571539265</v>
      </c>
      <c r="AH44" s="53">
        <v>0</v>
      </c>
      <c r="AI44" s="53">
        <v>0.010003190665025754</v>
      </c>
      <c r="AJ44" s="54">
        <v>0</v>
      </c>
      <c r="AK44" s="53">
        <v>0</v>
      </c>
      <c r="AL44" s="54">
        <v>0</v>
      </c>
      <c r="AM44" s="54">
        <v>0.010003190665025754</v>
      </c>
      <c r="AN44" s="54">
        <v>0</v>
      </c>
      <c r="AO44" s="54">
        <v>0</v>
      </c>
      <c r="AP44" s="53">
        <v>0.042220702857924244</v>
      </c>
      <c r="AQ44" s="53">
        <v>0</v>
      </c>
      <c r="AR44" s="53">
        <v>0</v>
      </c>
      <c r="AS44" s="53">
        <v>0</v>
      </c>
      <c r="AT44" s="53">
        <v>0</v>
      </c>
      <c r="AU44" s="54">
        <v>0</v>
      </c>
      <c r="AV44" s="54">
        <v>0</v>
      </c>
      <c r="AW44" s="54">
        <v>0</v>
      </c>
      <c r="AX44" s="53">
        <v>31.93557591503715</v>
      </c>
      <c r="AY44" s="54">
        <v>10.288636674415425</v>
      </c>
      <c r="AZ44" s="54">
        <v>21.646939240621723</v>
      </c>
      <c r="BA44" s="54">
        <v>0</v>
      </c>
      <c r="BB44" s="53">
        <v>0.05226035826610146</v>
      </c>
      <c r="BC44" s="53">
        <v>2.3761949040521446</v>
      </c>
      <c r="BD44" s="54">
        <v>1.3529495419116642</v>
      </c>
      <c r="BE44" s="54">
        <v>0.7334500205114179</v>
      </c>
      <c r="BF44" s="53">
        <v>0.19597885044897215</v>
      </c>
      <c r="BG44" s="54">
        <v>0</v>
      </c>
      <c r="BH44" s="54">
        <v>0</v>
      </c>
      <c r="BI44" s="54">
        <v>0</v>
      </c>
      <c r="BJ44" s="54">
        <v>0.12508500843247183</v>
      </c>
      <c r="BK44" s="119">
        <v>957.3025206253703</v>
      </c>
      <c r="BL44" s="53">
        <v>251.73316924198915</v>
      </c>
      <c r="BM44" s="54">
        <v>2.7343269975842106</v>
      </c>
      <c r="BN44" s="54">
        <v>2.077777473904918</v>
      </c>
      <c r="BO44" s="54">
        <v>16.695528510871053</v>
      </c>
      <c r="BP44" s="54">
        <v>26.87038607046812</v>
      </c>
      <c r="BQ44" s="54">
        <v>18.581293586763298</v>
      </c>
      <c r="BR44" s="54">
        <v>12.860814075390858</v>
      </c>
      <c r="BS44" s="54">
        <v>57.19701900724736</v>
      </c>
      <c r="BT44" s="54">
        <v>3.217306167099686</v>
      </c>
      <c r="BU44" s="54">
        <v>18.219563334700762</v>
      </c>
      <c r="BV44" s="54">
        <v>1.5632362459546925</v>
      </c>
      <c r="BW44" s="54">
        <v>3.1900050139021836</v>
      </c>
      <c r="BX44" s="54">
        <v>4.651415287843567</v>
      </c>
      <c r="BY44" s="54">
        <v>16.072883905373992</v>
      </c>
      <c r="BZ44" s="54">
        <v>11.851606727745112</v>
      </c>
      <c r="CA44" s="54">
        <v>9.405615570445326</v>
      </c>
      <c r="CB44" s="54">
        <v>11.688691371530153</v>
      </c>
      <c r="CC44" s="53">
        <v>0.11266967500797667</v>
      </c>
      <c r="CD44" s="53">
        <v>8.287556406399561</v>
      </c>
      <c r="CE44" s="53">
        <v>2.8221340990929398</v>
      </c>
      <c r="CF44" s="53">
        <v>11.584383973745384</v>
      </c>
      <c r="CG44" s="54">
        <v>0</v>
      </c>
      <c r="CH44" s="54">
        <v>0</v>
      </c>
      <c r="CI44" s="54">
        <v>0</v>
      </c>
      <c r="CJ44" s="54">
        <v>0.543169697798441</v>
      </c>
      <c r="CK44" s="54">
        <v>0.055676193080814985</v>
      </c>
      <c r="CL44" s="54">
        <v>4.296659829527326</v>
      </c>
      <c r="CM44" s="54">
        <v>1.8695893158302566</v>
      </c>
      <c r="CN44" s="54">
        <v>0.4527480742057523</v>
      </c>
      <c r="CO44" s="54">
        <v>0.8780144947354028</v>
      </c>
      <c r="CP44" s="54">
        <v>0</v>
      </c>
      <c r="CQ44" s="54">
        <v>0</v>
      </c>
      <c r="CR44" s="54">
        <v>0</v>
      </c>
      <c r="CS44" s="54">
        <v>0</v>
      </c>
      <c r="CT44" s="54">
        <v>0</v>
      </c>
      <c r="CU44" s="53">
        <v>0</v>
      </c>
      <c r="CV44" s="54">
        <v>0</v>
      </c>
      <c r="CW44" s="54">
        <v>0</v>
      </c>
      <c r="CX44" s="54">
        <v>0</v>
      </c>
      <c r="CY44" s="54">
        <v>0</v>
      </c>
      <c r="CZ44" s="53">
        <v>574.6629290304936</v>
      </c>
      <c r="DA44" s="54">
        <v>0.08674506586444232</v>
      </c>
      <c r="DB44" s="54">
        <v>11.299457586945623</v>
      </c>
      <c r="DC44" s="54">
        <v>153.381649118009</v>
      </c>
      <c r="DD44" s="54">
        <v>206.8784356625188</v>
      </c>
      <c r="DE44" s="54">
        <v>0.35525776015315186</v>
      </c>
      <c r="DF44" s="120">
        <v>63.16272391631342</v>
      </c>
      <c r="DG44" s="121">
        <v>16.25904553534801</v>
      </c>
      <c r="DH44" s="121">
        <v>0.3603956424631934</v>
      </c>
      <c r="DI44" s="53">
        <v>24.843520670951275</v>
      </c>
      <c r="DJ44" s="54">
        <v>2.79772368840877</v>
      </c>
      <c r="DK44" s="54">
        <v>6.506928301198778</v>
      </c>
      <c r="DL44" s="54">
        <v>0.019115729978576964</v>
      </c>
      <c r="DM44" s="53">
        <v>14.466894571311364</v>
      </c>
      <c r="DN44" s="54">
        <v>13.461324581794978</v>
      </c>
      <c r="DO44" s="54">
        <v>0.008000364647431514</v>
      </c>
      <c r="DP44" s="53">
        <v>0.38399927070513695</v>
      </c>
      <c r="DQ44" s="53">
        <v>2.926615616026255</v>
      </c>
      <c r="DR44" s="54">
        <v>0.02086147955695337</v>
      </c>
      <c r="DS44" s="54">
        <v>0</v>
      </c>
      <c r="DT44" s="53">
        <v>2.315510278499476</v>
      </c>
      <c r="DU44" s="53">
        <v>0</v>
      </c>
      <c r="DV44" s="54">
        <v>0</v>
      </c>
      <c r="DW44" s="54">
        <v>0</v>
      </c>
      <c r="DX44" s="54">
        <v>0</v>
      </c>
      <c r="DY44" s="122">
        <v>41.09838187702265</v>
      </c>
      <c r="DZ44" s="53">
        <v>36.33258580609873</v>
      </c>
      <c r="EA44" s="54">
        <v>19.61572542048407</v>
      </c>
      <c r="EB44" s="54">
        <v>2.3666274670677785</v>
      </c>
      <c r="EC44" s="54">
        <v>4.815488399653585</v>
      </c>
      <c r="ED44" s="54">
        <v>0.9695929623045717</v>
      </c>
      <c r="EE44" s="54">
        <v>3.7657942476867676</v>
      </c>
      <c r="EF44" s="54">
        <v>4.799360043757692</v>
      </c>
      <c r="EG44" s="53">
        <v>4.7657951593053465</v>
      </c>
      <c r="EH44" s="54">
        <v>3.518713706185332</v>
      </c>
      <c r="EI44" s="54">
        <v>1.1818770226537216</v>
      </c>
      <c r="EJ44" s="54">
        <v>0.05614203017457496</v>
      </c>
    </row>
    <row r="45" spans="1:140" ht="12.75">
      <c r="A45" s="7">
        <v>25</v>
      </c>
      <c r="B45" s="7" t="s">
        <v>50</v>
      </c>
      <c r="C45" s="7">
        <v>5</v>
      </c>
      <c r="D45" s="7" t="s">
        <v>51</v>
      </c>
      <c r="E45" s="7">
        <v>0</v>
      </c>
      <c r="F45" s="24">
        <v>0</v>
      </c>
      <c r="G45" s="24">
        <v>4.2</v>
      </c>
      <c r="H45" s="54">
        <v>0</v>
      </c>
      <c r="I45" s="111" t="s">
        <v>50</v>
      </c>
      <c r="J45" s="112" t="s">
        <v>775</v>
      </c>
      <c r="K45" s="113" t="s">
        <v>775</v>
      </c>
      <c r="L45" s="114">
        <v>4183.273</v>
      </c>
      <c r="M45" s="115">
        <v>432.4364821516549</v>
      </c>
      <c r="N45" s="116">
        <v>406.2084565103076</v>
      </c>
      <c r="O45" s="117">
        <v>459.51216935503095</v>
      </c>
      <c r="P45" s="118">
        <v>53.95121236409864</v>
      </c>
      <c r="Q45" s="115">
        <v>8.868402803259555</v>
      </c>
      <c r="R45" s="53">
        <v>2.781138118406329</v>
      </c>
      <c r="S45" s="53">
        <v>0.058573753135403785</v>
      </c>
      <c r="T45" s="54">
        <v>0</v>
      </c>
      <c r="U45" s="54">
        <v>0</v>
      </c>
      <c r="V45" s="54">
        <v>0</v>
      </c>
      <c r="W45" s="53">
        <v>0.5926197023239937</v>
      </c>
      <c r="X45" s="53">
        <v>0.49085488802667193</v>
      </c>
      <c r="Y45" s="53">
        <v>0</v>
      </c>
      <c r="Z45" s="53">
        <v>0</v>
      </c>
      <c r="AA45" s="53">
        <v>0</v>
      </c>
      <c r="AB45" s="53">
        <v>0</v>
      </c>
      <c r="AC45" s="54">
        <v>0</v>
      </c>
      <c r="AD45" s="54">
        <v>0</v>
      </c>
      <c r="AE45" s="53">
        <v>0.3604546009787073</v>
      </c>
      <c r="AF45" s="53">
        <v>0.37478787542672926</v>
      </c>
      <c r="AG45" s="53">
        <v>0.16838250814613342</v>
      </c>
      <c r="AH45" s="53">
        <v>0.029261776604108794</v>
      </c>
      <c r="AI45" s="53">
        <v>0</v>
      </c>
      <c r="AJ45" s="54">
        <v>0</v>
      </c>
      <c r="AK45" s="53">
        <v>0</v>
      </c>
      <c r="AL45" s="54">
        <v>0</v>
      </c>
      <c r="AM45" s="54">
        <v>0</v>
      </c>
      <c r="AN45" s="54">
        <v>0</v>
      </c>
      <c r="AO45" s="54">
        <v>0</v>
      </c>
      <c r="AP45" s="53">
        <v>0</v>
      </c>
      <c r="AQ45" s="53">
        <v>0</v>
      </c>
      <c r="AR45" s="53">
        <v>0</v>
      </c>
      <c r="AS45" s="53">
        <v>0</v>
      </c>
      <c r="AT45" s="53">
        <v>0</v>
      </c>
      <c r="AU45" s="54">
        <v>0</v>
      </c>
      <c r="AV45" s="54">
        <v>0</v>
      </c>
      <c r="AW45" s="54">
        <v>0</v>
      </c>
      <c r="AX45" s="53">
        <v>44.38151657804786</v>
      </c>
      <c r="AY45" s="54">
        <v>44.378026487872056</v>
      </c>
      <c r="AZ45" s="54">
        <v>0.0034853092303562304</v>
      </c>
      <c r="BA45" s="54">
        <v>0</v>
      </c>
      <c r="BB45" s="53">
        <v>0.1079872147956875</v>
      </c>
      <c r="BC45" s="53">
        <v>0.5042391448036023</v>
      </c>
      <c r="BD45" s="54">
        <v>0.30254300878761675</v>
      </c>
      <c r="BE45" s="54">
        <v>0.07599551834173862</v>
      </c>
      <c r="BF45" s="53">
        <v>0.08906184224648976</v>
      </c>
      <c r="BG45" s="54">
        <v>0.028707186932337432</v>
      </c>
      <c r="BH45" s="54">
        <v>0.02921635762236889</v>
      </c>
      <c r="BI45" s="54">
        <v>0</v>
      </c>
      <c r="BJ45" s="54">
        <v>0.03113829769178344</v>
      </c>
      <c r="BK45" s="119">
        <v>356.00927790273306</v>
      </c>
      <c r="BL45" s="53">
        <v>124.86641440804843</v>
      </c>
      <c r="BM45" s="54">
        <v>6.873866467715589</v>
      </c>
      <c r="BN45" s="54">
        <v>3.0095167109581418</v>
      </c>
      <c r="BO45" s="54">
        <v>10.335512408585334</v>
      </c>
      <c r="BP45" s="54">
        <v>19.372661071844938</v>
      </c>
      <c r="BQ45" s="54">
        <v>12.14020218140198</v>
      </c>
      <c r="BR45" s="54">
        <v>5.454824487906957</v>
      </c>
      <c r="BS45" s="54">
        <v>28.306854465391094</v>
      </c>
      <c r="BT45" s="54">
        <v>0.685831405217876</v>
      </c>
      <c r="BU45" s="54">
        <v>9.810507227235707</v>
      </c>
      <c r="BV45" s="54">
        <v>2.5365616826824358</v>
      </c>
      <c r="BW45" s="54">
        <v>1.0664281293618656</v>
      </c>
      <c r="BX45" s="54">
        <v>2.362728896727514</v>
      </c>
      <c r="BY45" s="54">
        <v>3.2036661245871354</v>
      </c>
      <c r="BZ45" s="54">
        <v>1.995578581651257</v>
      </c>
      <c r="CA45" s="54">
        <v>4.221268848578613</v>
      </c>
      <c r="CB45" s="54">
        <v>3.057460031893687</v>
      </c>
      <c r="CC45" s="53">
        <v>1.205701851158172</v>
      </c>
      <c r="CD45" s="53">
        <v>15.550512720542025</v>
      </c>
      <c r="CE45" s="53">
        <v>4.725297631782578</v>
      </c>
      <c r="CF45" s="53">
        <v>3.5083127493711266</v>
      </c>
      <c r="CG45" s="54">
        <v>0</v>
      </c>
      <c r="CH45" s="54">
        <v>0</v>
      </c>
      <c r="CI45" s="54">
        <v>0</v>
      </c>
      <c r="CJ45" s="54">
        <v>0.3615972469403742</v>
      </c>
      <c r="CK45" s="54">
        <v>0</v>
      </c>
      <c r="CL45" s="54">
        <v>0.5766370016969966</v>
      </c>
      <c r="CM45" s="54">
        <v>0.9281823108365147</v>
      </c>
      <c r="CN45" s="54">
        <v>0</v>
      </c>
      <c r="CO45" s="54">
        <v>0.2655408815059404</v>
      </c>
      <c r="CP45" s="54">
        <v>0</v>
      </c>
      <c r="CQ45" s="54">
        <v>0</v>
      </c>
      <c r="CR45" s="54">
        <v>0</v>
      </c>
      <c r="CS45" s="54">
        <v>0</v>
      </c>
      <c r="CT45" s="54">
        <v>0</v>
      </c>
      <c r="CU45" s="53">
        <v>0.03803003055263188</v>
      </c>
      <c r="CV45" s="54">
        <v>0</v>
      </c>
      <c r="CW45" s="54">
        <v>0</v>
      </c>
      <c r="CX45" s="54">
        <v>0</v>
      </c>
      <c r="CY45" s="54">
        <v>0</v>
      </c>
      <c r="CZ45" s="53">
        <v>159.6403820644744</v>
      </c>
      <c r="DA45" s="54">
        <v>0.9376868303837689</v>
      </c>
      <c r="DB45" s="54">
        <v>10.893814484495753</v>
      </c>
      <c r="DC45" s="54">
        <v>94.33627688176219</v>
      </c>
      <c r="DD45" s="54">
        <v>41.02278287838255</v>
      </c>
      <c r="DE45" s="54">
        <v>3.5320812196574303</v>
      </c>
      <c r="DF45" s="120">
        <v>19.441611867071547</v>
      </c>
      <c r="DG45" s="121">
        <v>13.797347196800208</v>
      </c>
      <c r="DH45" s="121">
        <v>2.4992368415831336</v>
      </c>
      <c r="DI45" s="53">
        <v>8.16884769413806</v>
      </c>
      <c r="DJ45" s="54">
        <v>1.6919287839928208</v>
      </c>
      <c r="DK45" s="54">
        <v>2.9678196952481946</v>
      </c>
      <c r="DL45" s="54">
        <v>0.05529402455923865</v>
      </c>
      <c r="DM45" s="53">
        <v>14.957125676473899</v>
      </c>
      <c r="DN45" s="54">
        <v>7.896003918462887</v>
      </c>
      <c r="DO45" s="54">
        <v>0.32972746459530616</v>
      </c>
      <c r="DP45" s="53">
        <v>0.8525836109668196</v>
      </c>
      <c r="DQ45" s="53">
        <v>1.074885621856379</v>
      </c>
      <c r="DR45" s="54">
        <v>0.029261776604108794</v>
      </c>
      <c r="DS45" s="54">
        <v>0</v>
      </c>
      <c r="DT45" s="53">
        <v>1.9796126143333221</v>
      </c>
      <c r="DU45" s="53">
        <v>0</v>
      </c>
      <c r="DV45" s="54">
        <v>0</v>
      </c>
      <c r="DW45" s="54">
        <v>0</v>
      </c>
      <c r="DX45" s="54">
        <v>0</v>
      </c>
      <c r="DY45" s="122">
        <v>22.475991884823202</v>
      </c>
      <c r="DZ45" s="53">
        <v>10.654231746290526</v>
      </c>
      <c r="EA45" s="54">
        <v>5.341623652102074</v>
      </c>
      <c r="EB45" s="54">
        <v>0.1295253740312908</v>
      </c>
      <c r="EC45" s="54">
        <v>3.7002868328220506</v>
      </c>
      <c r="ED45" s="54">
        <v>0.16322147753684732</v>
      </c>
      <c r="EE45" s="54">
        <v>0.4074154376250367</v>
      </c>
      <c r="EF45" s="54">
        <v>0.9121589721732242</v>
      </c>
      <c r="EG45" s="53">
        <v>11.821757748059952</v>
      </c>
      <c r="EH45" s="54">
        <v>10.282604075803803</v>
      </c>
      <c r="EI45" s="54">
        <v>0.8345546656888039</v>
      </c>
      <c r="EJ45" s="54">
        <v>0</v>
      </c>
    </row>
    <row r="46" spans="1:140" ht="12.75">
      <c r="A46" s="6">
        <v>26</v>
      </c>
      <c r="B46" s="6" t="s">
        <v>52</v>
      </c>
      <c r="C46" s="6">
        <v>11</v>
      </c>
      <c r="D46" s="6" t="s">
        <v>53</v>
      </c>
      <c r="E46" s="6">
        <v>0</v>
      </c>
      <c r="F46" s="30">
        <v>0</v>
      </c>
      <c r="G46" s="30">
        <v>10</v>
      </c>
      <c r="H46" s="54">
        <v>0</v>
      </c>
      <c r="I46" s="111" t="s">
        <v>52</v>
      </c>
      <c r="J46" s="112" t="s">
        <v>775</v>
      </c>
      <c r="K46" s="113" t="s">
        <v>776</v>
      </c>
      <c r="L46" s="114">
        <v>10048.59</v>
      </c>
      <c r="M46" s="115">
        <v>938.5595391990321</v>
      </c>
      <c r="N46" s="116">
        <v>919.0627739812254</v>
      </c>
      <c r="O46" s="117">
        <v>962.2953071027875</v>
      </c>
      <c r="P46" s="118">
        <v>87.25579409648519</v>
      </c>
      <c r="Q46" s="115">
        <v>30.005145000442845</v>
      </c>
      <c r="R46" s="53">
        <v>3.57115077836791</v>
      </c>
      <c r="S46" s="53">
        <v>0.07101095775626232</v>
      </c>
      <c r="T46" s="54">
        <v>0.023197284395124095</v>
      </c>
      <c r="U46" s="54">
        <v>0</v>
      </c>
      <c r="V46" s="54">
        <v>0</v>
      </c>
      <c r="W46" s="53">
        <v>13.31496259674243</v>
      </c>
      <c r="X46" s="53">
        <v>0.11826136801282566</v>
      </c>
      <c r="Y46" s="53">
        <v>0.11011893210888293</v>
      </c>
      <c r="Z46" s="53">
        <v>0</v>
      </c>
      <c r="AA46" s="53">
        <v>0</v>
      </c>
      <c r="AB46" s="53">
        <v>0</v>
      </c>
      <c r="AC46" s="54">
        <v>0.06214702759292597</v>
      </c>
      <c r="AD46" s="54">
        <v>0.04797190451595697</v>
      </c>
      <c r="AE46" s="53">
        <v>1.1115071865804058</v>
      </c>
      <c r="AF46" s="53">
        <v>0.4110327916652983</v>
      </c>
      <c r="AG46" s="53">
        <v>1.0569413221158392</v>
      </c>
      <c r="AH46" s="53">
        <v>0.07714614687234726</v>
      </c>
      <c r="AI46" s="53">
        <v>0.010454203027489428</v>
      </c>
      <c r="AJ46" s="54">
        <v>0</v>
      </c>
      <c r="AK46" s="53">
        <v>0</v>
      </c>
      <c r="AL46" s="54">
        <v>0</v>
      </c>
      <c r="AM46" s="54">
        <v>0.010454203027489428</v>
      </c>
      <c r="AN46" s="54">
        <v>0</v>
      </c>
      <c r="AO46" s="54">
        <v>0</v>
      </c>
      <c r="AP46" s="53">
        <v>0.02120297474571059</v>
      </c>
      <c r="AQ46" s="53">
        <v>0</v>
      </c>
      <c r="AR46" s="53">
        <v>0</v>
      </c>
      <c r="AS46" s="53">
        <v>0</v>
      </c>
      <c r="AT46" s="53">
        <v>0</v>
      </c>
      <c r="AU46" s="54">
        <v>0</v>
      </c>
      <c r="AV46" s="54">
        <v>0</v>
      </c>
      <c r="AW46" s="54">
        <v>0</v>
      </c>
      <c r="AX46" s="53">
        <v>53.695921517347216</v>
      </c>
      <c r="AY46" s="54">
        <v>53.582631991154976</v>
      </c>
      <c r="AZ46" s="54">
        <v>0.05680597974442186</v>
      </c>
      <c r="BA46" s="54">
        <v>0.05648255128331437</v>
      </c>
      <c r="BB46" s="53">
        <v>0.03614835514236326</v>
      </c>
      <c r="BC46" s="53">
        <v>2.192242891788798</v>
      </c>
      <c r="BD46" s="54">
        <v>1.2296799849531128</v>
      </c>
      <c r="BE46" s="54">
        <v>0.47658726249155353</v>
      </c>
      <c r="BF46" s="53">
        <v>1.3263353365994632</v>
      </c>
      <c r="BG46" s="54">
        <v>0.642073166484054</v>
      </c>
      <c r="BH46" s="54">
        <v>0</v>
      </c>
      <c r="BI46" s="54">
        <v>0</v>
      </c>
      <c r="BJ46" s="54">
        <v>0.5621266267207637</v>
      </c>
      <c r="BK46" s="119">
        <v>810.8694851715516</v>
      </c>
      <c r="BL46" s="53">
        <v>228.93888595315363</v>
      </c>
      <c r="BM46" s="54">
        <v>6.584227239841609</v>
      </c>
      <c r="BN46" s="54">
        <v>6.156370197211747</v>
      </c>
      <c r="BO46" s="54">
        <v>29.373514095012332</v>
      </c>
      <c r="BP46" s="54">
        <v>32.25473424629725</v>
      </c>
      <c r="BQ46" s="54">
        <v>6.563580562049004</v>
      </c>
      <c r="BR46" s="54">
        <v>9.360968056214851</v>
      </c>
      <c r="BS46" s="54">
        <v>31.3885729241615</v>
      </c>
      <c r="BT46" s="54">
        <v>3.0644269494526095</v>
      </c>
      <c r="BU46" s="54">
        <v>17.56392687929351</v>
      </c>
      <c r="BV46" s="54">
        <v>2.6097362913602806</v>
      </c>
      <c r="BW46" s="54">
        <v>4.173504939498974</v>
      </c>
      <c r="BX46" s="54">
        <v>3.994283775136611</v>
      </c>
      <c r="BY46" s="54">
        <v>19.020977072405184</v>
      </c>
      <c r="BZ46" s="54">
        <v>7.1056257644107275</v>
      </c>
      <c r="CA46" s="54">
        <v>11.151863097210654</v>
      </c>
      <c r="CB46" s="54">
        <v>7.995936743363994</v>
      </c>
      <c r="CC46" s="53">
        <v>5.7836711419214035</v>
      </c>
      <c r="CD46" s="53">
        <v>33.85703864920352</v>
      </c>
      <c r="CE46" s="53">
        <v>5.772680545230723</v>
      </c>
      <c r="CF46" s="53">
        <v>20.858747346642666</v>
      </c>
      <c r="CG46" s="54">
        <v>0.02292560448779381</v>
      </c>
      <c r="CH46" s="54">
        <v>0.03213187123765623</v>
      </c>
      <c r="CI46" s="54">
        <v>0.033103151785474384</v>
      </c>
      <c r="CJ46" s="54">
        <v>0.8316529980823181</v>
      </c>
      <c r="CK46" s="54">
        <v>0.6939918933900179</v>
      </c>
      <c r="CL46" s="54">
        <v>9.622878433690698</v>
      </c>
      <c r="CM46" s="54">
        <v>2.9686055456536686</v>
      </c>
      <c r="CN46" s="54">
        <v>0.5786005797828352</v>
      </c>
      <c r="CO46" s="54">
        <v>1.664509150039956</v>
      </c>
      <c r="CP46" s="54">
        <v>0</v>
      </c>
      <c r="CQ46" s="54">
        <v>0</v>
      </c>
      <c r="CR46" s="54">
        <v>0</v>
      </c>
      <c r="CS46" s="54">
        <v>0</v>
      </c>
      <c r="CT46" s="54">
        <v>0</v>
      </c>
      <c r="CU46" s="53">
        <v>0.010811467081451228</v>
      </c>
      <c r="CV46" s="54">
        <v>0</v>
      </c>
      <c r="CW46" s="54">
        <v>0</v>
      </c>
      <c r="CX46" s="54">
        <v>0</v>
      </c>
      <c r="CY46" s="54">
        <v>0</v>
      </c>
      <c r="CZ46" s="53">
        <v>391.06421896007294</v>
      </c>
      <c r="DA46" s="54">
        <v>1.8812022383239837</v>
      </c>
      <c r="DB46" s="54">
        <v>9.507041286389434</v>
      </c>
      <c r="DC46" s="54">
        <v>108.7403307329685</v>
      </c>
      <c r="DD46" s="54">
        <v>199.71727376676728</v>
      </c>
      <c r="DE46" s="54">
        <v>1.0037239055429668</v>
      </c>
      <c r="DF46" s="120">
        <v>59.10335678936049</v>
      </c>
      <c r="DG46" s="121">
        <v>25.56802496668687</v>
      </c>
      <c r="DH46" s="121">
        <v>2.0404484609283493</v>
      </c>
      <c r="DI46" s="53">
        <v>41.764187811424286</v>
      </c>
      <c r="DJ46" s="54">
        <v>3.316791709085553</v>
      </c>
      <c r="DK46" s="54">
        <v>18.870756991776954</v>
      </c>
      <c r="DL46" s="54">
        <v>0.10017624363219119</v>
      </c>
      <c r="DM46" s="53">
        <v>16.57428554652941</v>
      </c>
      <c r="DN46" s="54">
        <v>13.967432246713221</v>
      </c>
      <c r="DO46" s="54">
        <v>0.11466583868980623</v>
      </c>
      <c r="DP46" s="53">
        <v>2.24357447164229</v>
      </c>
      <c r="DQ46" s="53">
        <v>2.29582160283184</v>
      </c>
      <c r="DR46" s="54">
        <v>0.5528258193438084</v>
      </c>
      <c r="DS46" s="54">
        <v>0.031264087797392474</v>
      </c>
      <c r="DT46" s="53">
        <v>2.5548032111967944</v>
      </c>
      <c r="DU46" s="53">
        <v>0.04737281548953635</v>
      </c>
      <c r="DV46" s="54">
        <v>0</v>
      </c>
      <c r="DW46" s="54">
        <v>0</v>
      </c>
      <c r="DX46" s="54">
        <v>0</v>
      </c>
      <c r="DY46" s="122">
        <v>40.43425993099529</v>
      </c>
      <c r="DZ46" s="53">
        <v>32.30668183297358</v>
      </c>
      <c r="EA46" s="54">
        <v>17.114430979868818</v>
      </c>
      <c r="EB46" s="54">
        <v>0.6279129708745206</v>
      </c>
      <c r="EC46" s="54">
        <v>6.316008514627425</v>
      </c>
      <c r="ED46" s="54">
        <v>1.1605777526996324</v>
      </c>
      <c r="EE46" s="54">
        <v>0.3593150879874689</v>
      </c>
      <c r="EF46" s="54">
        <v>6.728447473725169</v>
      </c>
      <c r="EG46" s="53">
        <v>8.127572127034737</v>
      </c>
      <c r="EH46" s="54">
        <v>6.72898585771735</v>
      </c>
      <c r="EI46" s="54">
        <v>1.3819988675028039</v>
      </c>
      <c r="EJ46" s="54">
        <v>0</v>
      </c>
    </row>
    <row r="47" spans="1:140" ht="12.75">
      <c r="A47" s="12">
        <v>27</v>
      </c>
      <c r="B47" s="12" t="s">
        <v>54</v>
      </c>
      <c r="C47" s="12">
        <v>9</v>
      </c>
      <c r="D47" s="12" t="s">
        <v>55</v>
      </c>
      <c r="E47" s="12">
        <v>0</v>
      </c>
      <c r="F47" s="28">
        <v>0</v>
      </c>
      <c r="G47" s="28">
        <v>2</v>
      </c>
      <c r="H47" s="54">
        <v>0</v>
      </c>
      <c r="I47" s="111" t="s">
        <v>54</v>
      </c>
      <c r="J47" s="112" t="s">
        <v>775</v>
      </c>
      <c r="K47" s="113" t="s">
        <v>775</v>
      </c>
      <c r="L47" s="114">
        <v>1985.892</v>
      </c>
      <c r="M47" s="115">
        <v>916.0826469918808</v>
      </c>
      <c r="N47" s="116">
        <v>910.3129468975925</v>
      </c>
      <c r="O47" s="117">
        <v>926.1909520793952</v>
      </c>
      <c r="P47" s="118">
        <v>38.70437063042703</v>
      </c>
      <c r="Q47" s="115">
        <v>6.975469965134055</v>
      </c>
      <c r="R47" s="53">
        <v>1.3343172740511569</v>
      </c>
      <c r="S47" s="53">
        <v>0</v>
      </c>
      <c r="T47" s="54">
        <v>0</v>
      </c>
      <c r="U47" s="54">
        <v>0</v>
      </c>
      <c r="V47" s="54">
        <v>0</v>
      </c>
      <c r="W47" s="53">
        <v>0.4000066468871419</v>
      </c>
      <c r="X47" s="53">
        <v>0.2632066597780745</v>
      </c>
      <c r="Y47" s="53">
        <v>0</v>
      </c>
      <c r="Z47" s="53">
        <v>0</v>
      </c>
      <c r="AA47" s="53">
        <v>0</v>
      </c>
      <c r="AB47" s="53">
        <v>0</v>
      </c>
      <c r="AC47" s="54">
        <v>0</v>
      </c>
      <c r="AD47" s="54">
        <v>0</v>
      </c>
      <c r="AE47" s="53">
        <v>0.5672413202732072</v>
      </c>
      <c r="AF47" s="53">
        <v>0.2177661222261835</v>
      </c>
      <c r="AG47" s="53">
        <v>0.09783512899996576</v>
      </c>
      <c r="AH47" s="53">
        <v>0</v>
      </c>
      <c r="AI47" s="53">
        <v>0</v>
      </c>
      <c r="AJ47" s="54">
        <v>0</v>
      </c>
      <c r="AK47" s="53">
        <v>0</v>
      </c>
      <c r="AL47" s="54">
        <v>0</v>
      </c>
      <c r="AM47" s="54">
        <v>0</v>
      </c>
      <c r="AN47" s="54">
        <v>0</v>
      </c>
      <c r="AO47" s="54">
        <v>0</v>
      </c>
      <c r="AP47" s="53">
        <v>0</v>
      </c>
      <c r="AQ47" s="53">
        <v>0</v>
      </c>
      <c r="AR47" s="53">
        <v>0</v>
      </c>
      <c r="AS47" s="53">
        <v>0</v>
      </c>
      <c r="AT47" s="53">
        <v>0</v>
      </c>
      <c r="AU47" s="54">
        <v>0</v>
      </c>
      <c r="AV47" s="54">
        <v>0</v>
      </c>
      <c r="AW47" s="54">
        <v>0</v>
      </c>
      <c r="AX47" s="53">
        <v>28.93707210664024</v>
      </c>
      <c r="AY47" s="54">
        <v>28.93707210664024</v>
      </c>
      <c r="AZ47" s="54">
        <v>0</v>
      </c>
      <c r="BA47" s="54">
        <v>0</v>
      </c>
      <c r="BB47" s="53">
        <v>0.16160999691826142</v>
      </c>
      <c r="BC47" s="53">
        <v>1.8051636242051432</v>
      </c>
      <c r="BD47" s="54">
        <v>0.09952706390881276</v>
      </c>
      <c r="BE47" s="54">
        <v>0.45269833404837717</v>
      </c>
      <c r="BF47" s="53">
        <v>0.8250549375293318</v>
      </c>
      <c r="BG47" s="54">
        <v>0.19881745835120943</v>
      </c>
      <c r="BH47" s="54">
        <v>0</v>
      </c>
      <c r="BI47" s="54">
        <v>0.05112564026643946</v>
      </c>
      <c r="BJ47" s="54">
        <v>0.53666060389991</v>
      </c>
      <c r="BK47" s="119">
        <v>801.3859766794972</v>
      </c>
      <c r="BL47" s="53">
        <v>250.87315926545853</v>
      </c>
      <c r="BM47" s="54">
        <v>9.882763010274475</v>
      </c>
      <c r="BN47" s="54">
        <v>4.522260022196575</v>
      </c>
      <c r="BO47" s="54">
        <v>20.10318788735742</v>
      </c>
      <c r="BP47" s="54">
        <v>32.777955699504304</v>
      </c>
      <c r="BQ47" s="54">
        <v>6.820834164194226</v>
      </c>
      <c r="BR47" s="54">
        <v>12.834408920525384</v>
      </c>
      <c r="BS47" s="54">
        <v>49.460086449817005</v>
      </c>
      <c r="BT47" s="54">
        <v>5.018747243052492</v>
      </c>
      <c r="BU47" s="54">
        <v>22.227971108197227</v>
      </c>
      <c r="BV47" s="54">
        <v>2.713903877955095</v>
      </c>
      <c r="BW47" s="54">
        <v>3.989698332034169</v>
      </c>
      <c r="BX47" s="54">
        <v>5.786523134188566</v>
      </c>
      <c r="BY47" s="54">
        <v>13.584651129064419</v>
      </c>
      <c r="BZ47" s="54">
        <v>6.875283248031615</v>
      </c>
      <c r="CA47" s="54">
        <v>11.528990498979802</v>
      </c>
      <c r="CB47" s="54">
        <v>7.46911715239298</v>
      </c>
      <c r="CC47" s="53">
        <v>3.9517254714757906</v>
      </c>
      <c r="CD47" s="53">
        <v>28.39187629538766</v>
      </c>
      <c r="CE47" s="53">
        <v>2.4210329665460155</v>
      </c>
      <c r="CF47" s="53">
        <v>20.485988160484055</v>
      </c>
      <c r="CG47" s="54">
        <v>0.34484251912994257</v>
      </c>
      <c r="CH47" s="54">
        <v>0</v>
      </c>
      <c r="CI47" s="54">
        <v>0.20805763858256135</v>
      </c>
      <c r="CJ47" s="54">
        <v>1.6980379597682047</v>
      </c>
      <c r="CK47" s="54">
        <v>6.920779176309689</v>
      </c>
      <c r="CL47" s="54">
        <v>3.7683720967706194</v>
      </c>
      <c r="CM47" s="54">
        <v>2.4605265543141317</v>
      </c>
      <c r="CN47" s="54">
        <v>0.866109536671682</v>
      </c>
      <c r="CO47" s="54">
        <v>0.4519379704435085</v>
      </c>
      <c r="CP47" s="54">
        <v>0</v>
      </c>
      <c r="CQ47" s="54">
        <v>0</v>
      </c>
      <c r="CR47" s="54">
        <v>0</v>
      </c>
      <c r="CS47" s="54">
        <v>0</v>
      </c>
      <c r="CT47" s="54">
        <v>0</v>
      </c>
      <c r="CU47" s="53">
        <v>0</v>
      </c>
      <c r="CV47" s="54">
        <v>0</v>
      </c>
      <c r="CW47" s="54">
        <v>0</v>
      </c>
      <c r="CX47" s="54">
        <v>0</v>
      </c>
      <c r="CY47" s="54">
        <v>0</v>
      </c>
      <c r="CZ47" s="53">
        <v>372.9348323070942</v>
      </c>
      <c r="DA47" s="54">
        <v>4.36179812396646</v>
      </c>
      <c r="DB47" s="54">
        <v>20.0867922324074</v>
      </c>
      <c r="DC47" s="54">
        <v>141.14292217300837</v>
      </c>
      <c r="DD47" s="54">
        <v>100.8797054421892</v>
      </c>
      <c r="DE47" s="54">
        <v>39.92908476392472</v>
      </c>
      <c r="DF47" s="120">
        <v>37.41685348447952</v>
      </c>
      <c r="DG47" s="121">
        <v>30.599896671118064</v>
      </c>
      <c r="DH47" s="121">
        <v>2.473986500776477</v>
      </c>
      <c r="DI47" s="53">
        <v>68.70096661852709</v>
      </c>
      <c r="DJ47" s="54">
        <v>7.429981086584768</v>
      </c>
      <c r="DK47" s="54">
        <v>39.570308959399604</v>
      </c>
      <c r="DL47" s="54">
        <v>0.16886618204816778</v>
      </c>
      <c r="DM47" s="53">
        <v>10.635709293355328</v>
      </c>
      <c r="DN47" s="54">
        <v>7.843684349400672</v>
      </c>
      <c r="DO47" s="54">
        <v>0.20609882108392602</v>
      </c>
      <c r="DP47" s="53">
        <v>1.2163853824880708</v>
      </c>
      <c r="DQ47" s="53">
        <v>1.6628044223955785</v>
      </c>
      <c r="DR47" s="54">
        <v>0.5187845059046514</v>
      </c>
      <c r="DS47" s="54">
        <v>0.05348226388947637</v>
      </c>
      <c r="DT47" s="53">
        <v>2.6397054824733672</v>
      </c>
      <c r="DU47" s="53">
        <v>0.05502816870202409</v>
      </c>
      <c r="DV47" s="54">
        <v>0</v>
      </c>
      <c r="DW47" s="54">
        <v>0</v>
      </c>
      <c r="DX47" s="54">
        <v>0</v>
      </c>
      <c r="DY47" s="122">
        <v>75.99229968195652</v>
      </c>
      <c r="DZ47" s="53">
        <v>45.72207350651496</v>
      </c>
      <c r="EA47" s="54">
        <v>14.234459879993475</v>
      </c>
      <c r="EB47" s="54">
        <v>1.8871821831197266</v>
      </c>
      <c r="EC47" s="54">
        <v>17.825793144843725</v>
      </c>
      <c r="ED47" s="54">
        <v>0.8165449077794764</v>
      </c>
      <c r="EE47" s="54">
        <v>1.516522550068181</v>
      </c>
      <c r="EF47" s="54">
        <v>9.441570840710371</v>
      </c>
      <c r="EG47" s="53">
        <v>30.270236246482686</v>
      </c>
      <c r="EH47" s="54">
        <v>29.49282236899086</v>
      </c>
      <c r="EI47" s="54">
        <v>0.7774138774918274</v>
      </c>
      <c r="EJ47" s="54">
        <v>0</v>
      </c>
    </row>
    <row r="48" spans="1:140" ht="22.5">
      <c r="A48" s="11">
        <v>28</v>
      </c>
      <c r="B48" s="11" t="s">
        <v>56</v>
      </c>
      <c r="C48" s="11">
        <v>7</v>
      </c>
      <c r="D48" s="11" t="s">
        <v>57</v>
      </c>
      <c r="E48" s="11">
        <v>0</v>
      </c>
      <c r="F48" s="26">
        <v>0</v>
      </c>
      <c r="G48" s="26">
        <v>47.4</v>
      </c>
      <c r="H48" s="54">
        <v>0</v>
      </c>
      <c r="I48" s="111" t="s">
        <v>56</v>
      </c>
      <c r="J48" s="112" t="s">
        <v>778</v>
      </c>
      <c r="K48" s="113" t="s">
        <v>778</v>
      </c>
      <c r="L48" s="114">
        <v>47430.21</v>
      </c>
      <c r="M48" s="115">
        <v>579.8982273112433</v>
      </c>
      <c r="N48" s="116">
        <v>560.9602940090399</v>
      </c>
      <c r="O48" s="117">
        <v>599.3708410277544</v>
      </c>
      <c r="P48" s="118">
        <v>33.91030105074382</v>
      </c>
      <c r="Q48" s="115">
        <v>16.79648055532539</v>
      </c>
      <c r="R48" s="53">
        <v>9.151376306366766</v>
      </c>
      <c r="S48" s="53">
        <v>0.056100742543623565</v>
      </c>
      <c r="T48" s="54">
        <v>0.03409894242509152</v>
      </c>
      <c r="U48" s="54">
        <v>0</v>
      </c>
      <c r="V48" s="54">
        <v>0</v>
      </c>
      <c r="W48" s="53">
        <v>0.09776406218736962</v>
      </c>
      <c r="X48" s="53">
        <v>0.5387188882359998</v>
      </c>
      <c r="Y48" s="53">
        <v>0.10718780287921979</v>
      </c>
      <c r="Z48" s="53">
        <v>0</v>
      </c>
      <c r="AA48" s="53">
        <v>0.027948642858633767</v>
      </c>
      <c r="AB48" s="53">
        <v>0</v>
      </c>
      <c r="AC48" s="54">
        <v>0.03886552473623878</v>
      </c>
      <c r="AD48" s="54">
        <v>0.04037384612043674</v>
      </c>
      <c r="AE48" s="53">
        <v>0.328949418524607</v>
      </c>
      <c r="AF48" s="53">
        <v>0.8586373537034729</v>
      </c>
      <c r="AG48" s="53">
        <v>0.3857644737394163</v>
      </c>
      <c r="AH48" s="53">
        <v>0.017245337939680215</v>
      </c>
      <c r="AI48" s="53">
        <v>0</v>
      </c>
      <c r="AJ48" s="54">
        <v>0</v>
      </c>
      <c r="AK48" s="53">
        <v>0</v>
      </c>
      <c r="AL48" s="54">
        <v>0</v>
      </c>
      <c r="AM48" s="54">
        <v>0</v>
      </c>
      <c r="AN48" s="54">
        <v>0</v>
      </c>
      <c r="AO48" s="54">
        <v>0</v>
      </c>
      <c r="AP48" s="53">
        <v>0.12680610100608875</v>
      </c>
      <c r="AQ48" s="53">
        <v>0</v>
      </c>
      <c r="AR48" s="53">
        <v>0</v>
      </c>
      <c r="AS48" s="53">
        <v>0</v>
      </c>
      <c r="AT48" s="53">
        <v>0</v>
      </c>
      <c r="AU48" s="54">
        <v>0</v>
      </c>
      <c r="AV48" s="54">
        <v>0</v>
      </c>
      <c r="AW48" s="54">
        <v>0</v>
      </c>
      <c r="AX48" s="53">
        <v>11.220643973535012</v>
      </c>
      <c r="AY48" s="54">
        <v>10.864465917397371</v>
      </c>
      <c r="AZ48" s="54">
        <v>0.35113591105753067</v>
      </c>
      <c r="BA48" s="54">
        <v>0.0050402475553028335</v>
      </c>
      <c r="BB48" s="53">
        <v>0.16319619921564757</v>
      </c>
      <c r="BC48" s="53">
        <v>4.515358460356806</v>
      </c>
      <c r="BD48" s="54">
        <v>0.8122943162174487</v>
      </c>
      <c r="BE48" s="54">
        <v>2.3228718574090226</v>
      </c>
      <c r="BF48" s="53">
        <v>1.2146237598357672</v>
      </c>
      <c r="BG48" s="54">
        <v>0.5406081904339028</v>
      </c>
      <c r="BH48" s="54">
        <v>0</v>
      </c>
      <c r="BI48" s="54">
        <v>0</v>
      </c>
      <c r="BJ48" s="54">
        <v>0.23840016731952063</v>
      </c>
      <c r="BK48" s="119">
        <v>478.7630077960861</v>
      </c>
      <c r="BL48" s="53">
        <v>161.66738456355137</v>
      </c>
      <c r="BM48" s="54">
        <v>2.1090566539764426</v>
      </c>
      <c r="BN48" s="54">
        <v>4.117407449808888</v>
      </c>
      <c r="BO48" s="54">
        <v>30.913483199842464</v>
      </c>
      <c r="BP48" s="54">
        <v>13.153338347015541</v>
      </c>
      <c r="BQ48" s="54">
        <v>26.920015745239162</v>
      </c>
      <c r="BR48" s="54">
        <v>7.875550203130031</v>
      </c>
      <c r="BS48" s="54">
        <v>34.02154449664043</v>
      </c>
      <c r="BT48" s="54">
        <v>0.9597834376023214</v>
      </c>
      <c r="BU48" s="54">
        <v>3.255300788252888</v>
      </c>
      <c r="BV48" s="54">
        <v>2.1505976886882854</v>
      </c>
      <c r="BW48" s="54">
        <v>1.506969503192164</v>
      </c>
      <c r="BX48" s="54">
        <v>1.6303178923306476</v>
      </c>
      <c r="BY48" s="54">
        <v>2.038690952454143</v>
      </c>
      <c r="BZ48" s="54">
        <v>2.428785366963376</v>
      </c>
      <c r="CA48" s="54">
        <v>3.694691632189695</v>
      </c>
      <c r="CB48" s="54">
        <v>3.933910476044698</v>
      </c>
      <c r="CC48" s="53">
        <v>2.6132332114911576</v>
      </c>
      <c r="CD48" s="53">
        <v>31.632687268304316</v>
      </c>
      <c r="CE48" s="53">
        <v>2.6675235045343464</v>
      </c>
      <c r="CF48" s="53">
        <v>27.036165346938166</v>
      </c>
      <c r="CG48" s="54">
        <v>0.13856970061907803</v>
      </c>
      <c r="CH48" s="54">
        <v>0.010899804154356473</v>
      </c>
      <c r="CI48" s="54">
        <v>0.4964428789162013</v>
      </c>
      <c r="CJ48" s="54">
        <v>1.282366238732656</v>
      </c>
      <c r="CK48" s="54">
        <v>3.156412337200278</v>
      </c>
      <c r="CL48" s="54">
        <v>15.730010472228567</v>
      </c>
      <c r="CM48" s="54">
        <v>2.0433748870182105</v>
      </c>
      <c r="CN48" s="54">
        <v>0.047841449574016225</v>
      </c>
      <c r="CO48" s="54">
        <v>0.1970360240867582</v>
      </c>
      <c r="CP48" s="54">
        <v>0.030041612718982272</v>
      </c>
      <c r="CQ48" s="54">
        <v>0</v>
      </c>
      <c r="CR48" s="54">
        <v>0</v>
      </c>
      <c r="CS48" s="54">
        <v>0</v>
      </c>
      <c r="CT48" s="54">
        <v>0</v>
      </c>
      <c r="CU48" s="53">
        <v>0.017714659074880755</v>
      </c>
      <c r="CV48" s="54">
        <v>0.009551507362079992</v>
      </c>
      <c r="CW48" s="54">
        <v>0</v>
      </c>
      <c r="CX48" s="54">
        <v>0</v>
      </c>
      <c r="CY48" s="54">
        <v>0</v>
      </c>
      <c r="CZ48" s="53">
        <v>159.6719474782001</v>
      </c>
      <c r="DA48" s="54">
        <v>0.4253411486054985</v>
      </c>
      <c r="DB48" s="54">
        <v>14.068295291123526</v>
      </c>
      <c r="DC48" s="54">
        <v>33.33461943347921</v>
      </c>
      <c r="DD48" s="54">
        <v>97.30363833514546</v>
      </c>
      <c r="DE48" s="54">
        <v>2.6589530174966547</v>
      </c>
      <c r="DF48" s="120">
        <v>37.2334004002934</v>
      </c>
      <c r="DG48" s="121">
        <v>14.75358426623032</v>
      </c>
      <c r="DH48" s="121">
        <v>13.292452215581587</v>
      </c>
      <c r="DI48" s="53">
        <v>37.2040309330277</v>
      </c>
      <c r="DJ48" s="54">
        <v>1.886818548768812</v>
      </c>
      <c r="DK48" s="54">
        <v>23.545310046065577</v>
      </c>
      <c r="DL48" s="54">
        <v>0.09011535053291983</v>
      </c>
      <c r="DM48" s="53">
        <v>9.189834917450291</v>
      </c>
      <c r="DN48" s="54">
        <v>7.652357010437019</v>
      </c>
      <c r="DO48" s="54">
        <v>0.3594871285621548</v>
      </c>
      <c r="DP48" s="53">
        <v>1.3472761347672717</v>
      </c>
      <c r="DQ48" s="53">
        <v>6.214764809179634</v>
      </c>
      <c r="DR48" s="54">
        <v>0.6055014304174492</v>
      </c>
      <c r="DS48" s="54">
        <v>0.3442847923296144</v>
      </c>
      <c r="DT48" s="53">
        <v>2.26411394762958</v>
      </c>
      <c r="DU48" s="53">
        <v>0.0029723671896034194</v>
      </c>
      <c r="DV48" s="54">
        <v>0</v>
      </c>
      <c r="DW48" s="54">
        <v>0</v>
      </c>
      <c r="DX48" s="54">
        <v>0</v>
      </c>
      <c r="DY48" s="122">
        <v>67.22493954802225</v>
      </c>
      <c r="DZ48" s="53">
        <v>47.04126336358199</v>
      </c>
      <c r="EA48" s="54">
        <v>22.37304030490272</v>
      </c>
      <c r="EB48" s="54">
        <v>1.014526606565731</v>
      </c>
      <c r="EC48" s="54">
        <v>6.996635688520039</v>
      </c>
      <c r="ED48" s="54">
        <v>1.5025067356859687</v>
      </c>
      <c r="EE48" s="54">
        <v>3.190822895365633</v>
      </c>
      <c r="EF48" s="54">
        <v>11.963718904048706</v>
      </c>
      <c r="EG48" s="53">
        <v>20.183667750996676</v>
      </c>
      <c r="EH48" s="54">
        <v>18.16835514748933</v>
      </c>
      <c r="EI48" s="54">
        <v>1.847402109330741</v>
      </c>
      <c r="EJ48" s="54">
        <v>0.11958222407195752</v>
      </c>
    </row>
    <row r="49" spans="1:140" ht="12.75">
      <c r="A49" s="13">
        <v>29</v>
      </c>
      <c r="B49" s="13" t="s">
        <v>58</v>
      </c>
      <c r="C49" s="13">
        <v>8</v>
      </c>
      <c r="D49" s="13" t="s">
        <v>59</v>
      </c>
      <c r="E49" s="13">
        <v>0</v>
      </c>
      <c r="F49" s="27">
        <v>0</v>
      </c>
      <c r="G49" s="27">
        <v>0.3</v>
      </c>
      <c r="H49" s="54">
        <v>0</v>
      </c>
      <c r="I49" s="111" t="s">
        <v>58</v>
      </c>
      <c r="J49" s="112" t="s">
        <v>778</v>
      </c>
      <c r="K49" s="113" t="s">
        <v>776</v>
      </c>
      <c r="L49" s="114">
        <v>269.418</v>
      </c>
      <c r="M49" s="115">
        <v>844.112048935112</v>
      </c>
      <c r="N49" s="116">
        <v>833.1038767299237</v>
      </c>
      <c r="O49" s="117">
        <v>858.3802109062378</v>
      </c>
      <c r="P49" s="118">
        <v>113.70060649251349</v>
      </c>
      <c r="Q49" s="115">
        <v>67.49586144949484</v>
      </c>
      <c r="R49" s="53">
        <v>0</v>
      </c>
      <c r="S49" s="53">
        <v>0.3276692722832179</v>
      </c>
      <c r="T49" s="54">
        <v>0.3276692722832179</v>
      </c>
      <c r="U49" s="54">
        <v>0</v>
      </c>
      <c r="V49" s="54">
        <v>0</v>
      </c>
      <c r="W49" s="53">
        <v>40.421055757224835</v>
      </c>
      <c r="X49" s="53">
        <v>1.3339123592336073</v>
      </c>
      <c r="Y49" s="53">
        <v>0.3436667186305295</v>
      </c>
      <c r="Z49" s="53">
        <v>0</v>
      </c>
      <c r="AA49" s="53">
        <v>0</v>
      </c>
      <c r="AB49" s="53">
        <v>0</v>
      </c>
      <c r="AC49" s="54">
        <v>0</v>
      </c>
      <c r="AD49" s="54">
        <v>0.3436667186305295</v>
      </c>
      <c r="AE49" s="53">
        <v>3.5121632556102407</v>
      </c>
      <c r="AF49" s="53">
        <v>0.4043902040695128</v>
      </c>
      <c r="AG49" s="53">
        <v>0</v>
      </c>
      <c r="AH49" s="53">
        <v>0</v>
      </c>
      <c r="AI49" s="53">
        <v>0</v>
      </c>
      <c r="AJ49" s="54">
        <v>0</v>
      </c>
      <c r="AK49" s="53">
        <v>0</v>
      </c>
      <c r="AL49" s="54">
        <v>0</v>
      </c>
      <c r="AM49" s="54">
        <v>0</v>
      </c>
      <c r="AN49" s="54">
        <v>0</v>
      </c>
      <c r="AO49" s="54">
        <v>0</v>
      </c>
      <c r="AP49" s="53">
        <v>0</v>
      </c>
      <c r="AQ49" s="53">
        <v>0</v>
      </c>
      <c r="AR49" s="53">
        <v>0</v>
      </c>
      <c r="AS49" s="53">
        <v>0</v>
      </c>
      <c r="AT49" s="53">
        <v>0</v>
      </c>
      <c r="AU49" s="54">
        <v>0</v>
      </c>
      <c r="AV49" s="54">
        <v>0</v>
      </c>
      <c r="AW49" s="54">
        <v>0</v>
      </c>
      <c r="AX49" s="53">
        <v>29.314708000207855</v>
      </c>
      <c r="AY49" s="54">
        <v>28.6158682790311</v>
      </c>
      <c r="AZ49" s="54">
        <v>0.6988397211767587</v>
      </c>
      <c r="BA49" s="54">
        <v>0</v>
      </c>
      <c r="BB49" s="53">
        <v>0.6845496588943575</v>
      </c>
      <c r="BC49" s="53">
        <v>12.57261949832602</v>
      </c>
      <c r="BD49" s="54">
        <v>1.9424834272394569</v>
      </c>
      <c r="BE49" s="54">
        <v>7.11518903710962</v>
      </c>
      <c r="BF49" s="53">
        <v>3.6329050026353102</v>
      </c>
      <c r="BG49" s="54">
        <v>1.4264080350978776</v>
      </c>
      <c r="BH49" s="54">
        <v>0</v>
      </c>
      <c r="BI49" s="54">
        <v>0</v>
      </c>
      <c r="BJ49" s="54">
        <v>1.772153308242211</v>
      </c>
      <c r="BK49" s="119">
        <v>698.3301041504279</v>
      </c>
      <c r="BL49" s="53">
        <v>167.28370042090728</v>
      </c>
      <c r="BM49" s="54">
        <v>6.651225975992696</v>
      </c>
      <c r="BN49" s="54">
        <v>6.214581059914334</v>
      </c>
      <c r="BO49" s="54">
        <v>14.365075830122711</v>
      </c>
      <c r="BP49" s="54">
        <v>13.456858858725104</v>
      </c>
      <c r="BQ49" s="54">
        <v>4.952638650721185</v>
      </c>
      <c r="BR49" s="54">
        <v>7.431983015240259</v>
      </c>
      <c r="BS49" s="54">
        <v>7.416393856386731</v>
      </c>
      <c r="BT49" s="54">
        <v>1.4086660876407664</v>
      </c>
      <c r="BU49" s="54">
        <v>19.96317989146976</v>
      </c>
      <c r="BV49" s="54">
        <v>4.648019063314255</v>
      </c>
      <c r="BW49" s="54">
        <v>4.845667327350066</v>
      </c>
      <c r="BX49" s="54">
        <v>3.6537647818631265</v>
      </c>
      <c r="BY49" s="54">
        <v>34.748197967470624</v>
      </c>
      <c r="BZ49" s="54">
        <v>1.9455270249203838</v>
      </c>
      <c r="CA49" s="54">
        <v>9.954346034786095</v>
      </c>
      <c r="CB49" s="54">
        <v>3.3605030101923408</v>
      </c>
      <c r="CC49" s="53">
        <v>5.301427521546445</v>
      </c>
      <c r="CD49" s="53">
        <v>44.47780029545167</v>
      </c>
      <c r="CE49" s="53">
        <v>9.796598594006339</v>
      </c>
      <c r="CF49" s="53">
        <v>25.935832052795284</v>
      </c>
      <c r="CG49" s="54">
        <v>0.33572367102420775</v>
      </c>
      <c r="CH49" s="54">
        <v>0</v>
      </c>
      <c r="CI49" s="54">
        <v>0</v>
      </c>
      <c r="CJ49" s="54">
        <v>1.3580384384116875</v>
      </c>
      <c r="CK49" s="54">
        <v>0.7122389743818156</v>
      </c>
      <c r="CL49" s="54">
        <v>13.151125759971492</v>
      </c>
      <c r="CM49" s="54">
        <v>4.020481185369945</v>
      </c>
      <c r="CN49" s="54">
        <v>0</v>
      </c>
      <c r="CO49" s="54">
        <v>0.037562449428026334</v>
      </c>
      <c r="CP49" s="54">
        <v>0</v>
      </c>
      <c r="CQ49" s="54">
        <v>0</v>
      </c>
      <c r="CR49" s="54">
        <v>0</v>
      </c>
      <c r="CS49" s="54">
        <v>0</v>
      </c>
      <c r="CT49" s="54">
        <v>0</v>
      </c>
      <c r="CU49" s="53">
        <v>0</v>
      </c>
      <c r="CV49" s="54">
        <v>0</v>
      </c>
      <c r="CW49" s="54">
        <v>0</v>
      </c>
      <c r="CX49" s="54">
        <v>0</v>
      </c>
      <c r="CY49" s="54">
        <v>0</v>
      </c>
      <c r="CZ49" s="53">
        <v>330.06124312406746</v>
      </c>
      <c r="DA49" s="54">
        <v>0.5948377613967886</v>
      </c>
      <c r="DB49" s="54">
        <v>18.816931311196726</v>
      </c>
      <c r="DC49" s="54">
        <v>106.24950819915522</v>
      </c>
      <c r="DD49" s="54">
        <v>100.23851413045898</v>
      </c>
      <c r="DE49" s="54">
        <v>6.219406275749949</v>
      </c>
      <c r="DF49" s="120">
        <v>29.019144971753928</v>
      </c>
      <c r="DG49" s="121">
        <v>5.644277665189408</v>
      </c>
      <c r="DH49" s="121">
        <v>3.3072400507761173</v>
      </c>
      <c r="DI49" s="53">
        <v>33.4446844680014</v>
      </c>
      <c r="DJ49" s="54">
        <v>2.5306030035112723</v>
      </c>
      <c r="DK49" s="54">
        <v>10.39425725081472</v>
      </c>
      <c r="DL49" s="54">
        <v>0</v>
      </c>
      <c r="DM49" s="53">
        <v>28.042855340029245</v>
      </c>
      <c r="DN49" s="54">
        <v>17.221826307076736</v>
      </c>
      <c r="DO49" s="54">
        <v>0.8356902656838073</v>
      </c>
      <c r="DP49" s="53">
        <v>18.03079230044021</v>
      </c>
      <c r="DQ49" s="53">
        <v>3.060226117037466</v>
      </c>
      <c r="DR49" s="54">
        <v>0</v>
      </c>
      <c r="DS49" s="54">
        <v>1.1135855807704016</v>
      </c>
      <c r="DT49" s="53">
        <v>3.875873178481022</v>
      </c>
      <c r="DU49" s="53">
        <v>0</v>
      </c>
      <c r="DV49" s="54">
        <v>0</v>
      </c>
      <c r="DW49" s="54">
        <v>0</v>
      </c>
      <c r="DX49" s="54">
        <v>0</v>
      </c>
      <c r="DY49" s="122">
        <v>32.08133829217053</v>
      </c>
      <c r="DZ49" s="53">
        <v>19.381926968502476</v>
      </c>
      <c r="EA49" s="54">
        <v>6.606017415317462</v>
      </c>
      <c r="EB49" s="54">
        <v>0</v>
      </c>
      <c r="EC49" s="54">
        <v>2.952994974352122</v>
      </c>
      <c r="ED49" s="54">
        <v>0.22374154659302645</v>
      </c>
      <c r="EE49" s="54">
        <v>4.043419519111566</v>
      </c>
      <c r="EF49" s="54">
        <v>5.555753513128298</v>
      </c>
      <c r="EG49" s="53">
        <v>12.699411323668055</v>
      </c>
      <c r="EH49" s="54">
        <v>4.176150071635897</v>
      </c>
      <c r="EI49" s="54">
        <v>8.523261252032158</v>
      </c>
      <c r="EJ49" s="54">
        <v>0</v>
      </c>
    </row>
    <row r="50" spans="1:140" ht="12.75">
      <c r="A50" s="12">
        <v>30</v>
      </c>
      <c r="B50" s="12" t="s">
        <v>60</v>
      </c>
      <c r="C50" s="12">
        <v>9</v>
      </c>
      <c r="D50" s="12" t="s">
        <v>61</v>
      </c>
      <c r="E50" s="12">
        <v>0</v>
      </c>
      <c r="F50" s="28">
        <v>0</v>
      </c>
      <c r="G50" s="28">
        <v>0.8</v>
      </c>
      <c r="H50" s="54">
        <v>0</v>
      </c>
      <c r="I50" s="111" t="s">
        <v>60</v>
      </c>
      <c r="J50" s="112" t="s">
        <v>778</v>
      </c>
      <c r="K50" s="113" t="s">
        <v>776</v>
      </c>
      <c r="L50" s="114">
        <v>795.798</v>
      </c>
      <c r="M50" s="115">
        <v>941.7488483258314</v>
      </c>
      <c r="N50" s="116">
        <v>833.8289921189073</v>
      </c>
      <c r="O50" s="117">
        <v>1059.8872531374648</v>
      </c>
      <c r="P50" s="118">
        <v>84.861899627795</v>
      </c>
      <c r="Q50" s="115">
        <v>14.640436392149766</v>
      </c>
      <c r="R50" s="53">
        <v>0.5633087793636073</v>
      </c>
      <c r="S50" s="53">
        <v>0</v>
      </c>
      <c r="T50" s="54">
        <v>0</v>
      </c>
      <c r="U50" s="54">
        <v>0</v>
      </c>
      <c r="V50" s="54">
        <v>0</v>
      </c>
      <c r="W50" s="53">
        <v>2.0105604688627015</v>
      </c>
      <c r="X50" s="53">
        <v>0.5253091865021022</v>
      </c>
      <c r="Y50" s="53">
        <v>0.022807295318661266</v>
      </c>
      <c r="Z50" s="53">
        <v>0.022807295318661266</v>
      </c>
      <c r="AA50" s="53">
        <v>0</v>
      </c>
      <c r="AB50" s="53">
        <v>0</v>
      </c>
      <c r="AC50" s="54">
        <v>0</v>
      </c>
      <c r="AD50" s="54">
        <v>0</v>
      </c>
      <c r="AE50" s="53">
        <v>0.8447369809926639</v>
      </c>
      <c r="AF50" s="53">
        <v>0</v>
      </c>
      <c r="AG50" s="53">
        <v>0</v>
      </c>
      <c r="AH50" s="53">
        <v>0</v>
      </c>
      <c r="AI50" s="53">
        <v>0.13389076122332552</v>
      </c>
      <c r="AJ50" s="54">
        <v>0</v>
      </c>
      <c r="AK50" s="53">
        <v>0</v>
      </c>
      <c r="AL50" s="54">
        <v>0</v>
      </c>
      <c r="AM50" s="54">
        <v>0.13389076122332552</v>
      </c>
      <c r="AN50" s="54">
        <v>0</v>
      </c>
      <c r="AO50" s="54">
        <v>0</v>
      </c>
      <c r="AP50" s="53">
        <v>0</v>
      </c>
      <c r="AQ50" s="53">
        <v>0</v>
      </c>
      <c r="AR50" s="53">
        <v>0</v>
      </c>
      <c r="AS50" s="53">
        <v>0</v>
      </c>
      <c r="AT50" s="53">
        <v>0</v>
      </c>
      <c r="AU50" s="54">
        <v>0</v>
      </c>
      <c r="AV50" s="54">
        <v>0</v>
      </c>
      <c r="AW50" s="54">
        <v>0</v>
      </c>
      <c r="AX50" s="53">
        <v>62.47531408724324</v>
      </c>
      <c r="AY50" s="54">
        <v>62.47531408724324</v>
      </c>
      <c r="AZ50" s="54">
        <v>0</v>
      </c>
      <c r="BA50" s="54">
        <v>0</v>
      </c>
      <c r="BB50" s="53">
        <v>0.6283001465195942</v>
      </c>
      <c r="BC50" s="53">
        <v>3.741577636535905</v>
      </c>
      <c r="BD50" s="54">
        <v>2.153423356178327</v>
      </c>
      <c r="BE50" s="54">
        <v>1.1452026770612642</v>
      </c>
      <c r="BF50" s="53">
        <v>3.3762713653464824</v>
      </c>
      <c r="BG50" s="54">
        <v>0</v>
      </c>
      <c r="BH50" s="54">
        <v>0</v>
      </c>
      <c r="BI50" s="54">
        <v>0</v>
      </c>
      <c r="BJ50" s="54">
        <v>3.3762713653464824</v>
      </c>
      <c r="BK50" s="119">
        <v>821.8545409764789</v>
      </c>
      <c r="BL50" s="53">
        <v>130.5714515492625</v>
      </c>
      <c r="BM50" s="54">
        <v>1.9418621308422488</v>
      </c>
      <c r="BN50" s="54">
        <v>0.9884292245016952</v>
      </c>
      <c r="BO50" s="54">
        <v>9.293652409279742</v>
      </c>
      <c r="BP50" s="54">
        <v>13.472614909813796</v>
      </c>
      <c r="BQ50" s="54">
        <v>7.666241935767619</v>
      </c>
      <c r="BR50" s="54">
        <v>6.262719936466289</v>
      </c>
      <c r="BS50" s="54">
        <v>22.924900540086806</v>
      </c>
      <c r="BT50" s="54">
        <v>0.9719928926687426</v>
      </c>
      <c r="BU50" s="54">
        <v>15.818159884794886</v>
      </c>
      <c r="BV50" s="54">
        <v>1.6170686531004097</v>
      </c>
      <c r="BW50" s="54">
        <v>1.333680155014212</v>
      </c>
      <c r="BX50" s="54">
        <v>3.206755985815496</v>
      </c>
      <c r="BY50" s="54">
        <v>6.951035312981435</v>
      </c>
      <c r="BZ50" s="54">
        <v>9.5786367897381</v>
      </c>
      <c r="CA50" s="54">
        <v>6.610823349644005</v>
      </c>
      <c r="CB50" s="54">
        <v>6.326781419405427</v>
      </c>
      <c r="CC50" s="53">
        <v>2.987717988735835</v>
      </c>
      <c r="CD50" s="53">
        <v>6.673728760313548</v>
      </c>
      <c r="CE50" s="53">
        <v>3.795988429224502</v>
      </c>
      <c r="CF50" s="53">
        <v>4.351594248791779</v>
      </c>
      <c r="CG50" s="54">
        <v>0</v>
      </c>
      <c r="CH50" s="54">
        <v>0</v>
      </c>
      <c r="CI50" s="54">
        <v>0</v>
      </c>
      <c r="CJ50" s="54">
        <v>0.22158889567453047</v>
      </c>
      <c r="CK50" s="54">
        <v>0.027783432479096454</v>
      </c>
      <c r="CL50" s="54">
        <v>1.6589637068703365</v>
      </c>
      <c r="CM50" s="54">
        <v>0.7312911065370861</v>
      </c>
      <c r="CN50" s="54">
        <v>0.18105097022108624</v>
      </c>
      <c r="CO50" s="54">
        <v>0.0999876853171282</v>
      </c>
      <c r="CP50" s="54">
        <v>0</v>
      </c>
      <c r="CQ50" s="54">
        <v>0</v>
      </c>
      <c r="CR50" s="54">
        <v>0</v>
      </c>
      <c r="CS50" s="54">
        <v>0</v>
      </c>
      <c r="CT50" s="54">
        <v>0</v>
      </c>
      <c r="CU50" s="53">
        <v>0</v>
      </c>
      <c r="CV50" s="54">
        <v>0</v>
      </c>
      <c r="CW50" s="54">
        <v>0</v>
      </c>
      <c r="CX50" s="54">
        <v>0</v>
      </c>
      <c r="CY50" s="54">
        <v>0</v>
      </c>
      <c r="CZ50" s="53">
        <v>568.624952563339</v>
      </c>
      <c r="DA50" s="54">
        <v>0.08749707840431868</v>
      </c>
      <c r="DB50" s="54">
        <v>2.0393491815762292</v>
      </c>
      <c r="DC50" s="54">
        <v>170.66202729838477</v>
      </c>
      <c r="DD50" s="54">
        <v>99.90040186077371</v>
      </c>
      <c r="DE50" s="54">
        <v>0.34016169932570833</v>
      </c>
      <c r="DF50" s="120">
        <v>72.39727920904551</v>
      </c>
      <c r="DG50" s="121">
        <v>2.583695862517875</v>
      </c>
      <c r="DH50" s="121">
        <v>0.4417452670149963</v>
      </c>
      <c r="DI50" s="53">
        <v>17.51841547729449</v>
      </c>
      <c r="DJ50" s="54">
        <v>1.19829403944217</v>
      </c>
      <c r="DK50" s="54">
        <v>4.412652457030553</v>
      </c>
      <c r="DL50" s="54">
        <v>0.013784905214639894</v>
      </c>
      <c r="DM50" s="53">
        <v>13.48837267748851</v>
      </c>
      <c r="DN50" s="54">
        <v>12.4276638041312</v>
      </c>
      <c r="DO50" s="54">
        <v>0.006169907438822415</v>
      </c>
      <c r="DP50" s="53">
        <v>0.19302637101374973</v>
      </c>
      <c r="DQ50" s="53">
        <v>0.19169437470312817</v>
      </c>
      <c r="DR50" s="54">
        <v>0</v>
      </c>
      <c r="DS50" s="54">
        <v>0</v>
      </c>
      <c r="DT50" s="53">
        <v>1.0601685352313024</v>
      </c>
      <c r="DU50" s="53">
        <v>0</v>
      </c>
      <c r="DV50" s="54">
        <v>0</v>
      </c>
      <c r="DW50" s="54">
        <v>0</v>
      </c>
      <c r="DX50" s="54">
        <v>0</v>
      </c>
      <c r="DY50" s="122">
        <v>35.03240772155748</v>
      </c>
      <c r="DZ50" s="53">
        <v>34.136904088726034</v>
      </c>
      <c r="EA50" s="54">
        <v>26.90971829534631</v>
      </c>
      <c r="EB50" s="54">
        <v>0.19080218849507036</v>
      </c>
      <c r="EC50" s="54">
        <v>0.6051787011276731</v>
      </c>
      <c r="ED50" s="54">
        <v>1.2420488616457945</v>
      </c>
      <c r="EE50" s="54">
        <v>4.382883596088455</v>
      </c>
      <c r="EF50" s="54">
        <v>0.8062724460227344</v>
      </c>
      <c r="EG50" s="53">
        <v>0.8955161988343775</v>
      </c>
      <c r="EH50" s="54">
        <v>0.6658473632756051</v>
      </c>
      <c r="EI50" s="54">
        <v>0.22966883555877246</v>
      </c>
      <c r="EJ50" s="54">
        <v>0</v>
      </c>
    </row>
    <row r="51" spans="1:140" ht="12.75">
      <c r="A51" s="6">
        <v>31</v>
      </c>
      <c r="B51" s="6" t="s">
        <v>62</v>
      </c>
      <c r="C51" s="6">
        <v>11</v>
      </c>
      <c r="D51" s="6" t="s">
        <v>63</v>
      </c>
      <c r="E51" s="6">
        <v>0</v>
      </c>
      <c r="F51" s="30">
        <v>0</v>
      </c>
      <c r="G51" s="30">
        <v>0.4</v>
      </c>
      <c r="H51" s="54">
        <v>0</v>
      </c>
      <c r="I51" s="111" t="s">
        <v>62</v>
      </c>
      <c r="J51" s="112" t="s">
        <v>775</v>
      </c>
      <c r="K51" s="113" t="s">
        <v>777</v>
      </c>
      <c r="L51" s="114">
        <v>392.649</v>
      </c>
      <c r="M51" s="115">
        <v>754.2543085554784</v>
      </c>
      <c r="N51" s="116">
        <v>784.2986993472541</v>
      </c>
      <c r="O51" s="117">
        <v>842.9368214359389</v>
      </c>
      <c r="P51" s="118">
        <v>67.47160950365338</v>
      </c>
      <c r="Q51" s="115">
        <v>5.037603559413114</v>
      </c>
      <c r="R51" s="53">
        <v>0.6019880351153319</v>
      </c>
      <c r="S51" s="53">
        <v>0</v>
      </c>
      <c r="T51" s="54">
        <v>0</v>
      </c>
      <c r="U51" s="54">
        <v>0</v>
      </c>
      <c r="V51" s="54">
        <v>0</v>
      </c>
      <c r="W51" s="53">
        <v>0.33584702877124356</v>
      </c>
      <c r="X51" s="53">
        <v>0</v>
      </c>
      <c r="Y51" s="53">
        <v>0.08717709710199187</v>
      </c>
      <c r="Z51" s="53">
        <v>0</v>
      </c>
      <c r="AA51" s="53">
        <v>0</v>
      </c>
      <c r="AB51" s="53">
        <v>0</v>
      </c>
      <c r="AC51" s="54">
        <v>0</v>
      </c>
      <c r="AD51" s="54">
        <v>0.08717709710199187</v>
      </c>
      <c r="AE51" s="53">
        <v>0.7678359043318588</v>
      </c>
      <c r="AF51" s="53">
        <v>0.4498165027798365</v>
      </c>
      <c r="AG51" s="53">
        <v>0.26405262715555117</v>
      </c>
      <c r="AH51" s="53">
        <v>0</v>
      </c>
      <c r="AI51" s="53">
        <v>0.08312767891934017</v>
      </c>
      <c r="AJ51" s="54">
        <v>0</v>
      </c>
      <c r="AK51" s="53">
        <v>0</v>
      </c>
      <c r="AL51" s="54">
        <v>0</v>
      </c>
      <c r="AM51" s="54">
        <v>0.08312767891934017</v>
      </c>
      <c r="AN51" s="54">
        <v>0</v>
      </c>
      <c r="AO51" s="54">
        <v>0</v>
      </c>
      <c r="AP51" s="53">
        <v>0</v>
      </c>
      <c r="AQ51" s="53">
        <v>0</v>
      </c>
      <c r="AR51" s="53">
        <v>0</v>
      </c>
      <c r="AS51" s="53">
        <v>0</v>
      </c>
      <c r="AT51" s="53">
        <v>0</v>
      </c>
      <c r="AU51" s="54">
        <v>0</v>
      </c>
      <c r="AV51" s="54">
        <v>0</v>
      </c>
      <c r="AW51" s="54">
        <v>0</v>
      </c>
      <c r="AX51" s="53">
        <v>58.706605645245496</v>
      </c>
      <c r="AY51" s="54">
        <v>58.536963038235164</v>
      </c>
      <c r="AZ51" s="54">
        <v>0.16964260701033237</v>
      </c>
      <c r="BA51" s="54">
        <v>0</v>
      </c>
      <c r="BB51" s="53">
        <v>0.16964260701033237</v>
      </c>
      <c r="BC51" s="53">
        <v>3.3045544493937333</v>
      </c>
      <c r="BD51" s="54">
        <v>1.6569760778710758</v>
      </c>
      <c r="BE51" s="54">
        <v>0.8237891857613288</v>
      </c>
      <c r="BF51" s="53">
        <v>0.2532287106295954</v>
      </c>
      <c r="BG51" s="54">
        <v>0</v>
      </c>
      <c r="BH51" s="54">
        <v>0</v>
      </c>
      <c r="BI51" s="54">
        <v>0</v>
      </c>
      <c r="BJ51" s="54">
        <v>0.2532287106295954</v>
      </c>
      <c r="BK51" s="119">
        <v>656.7028058138438</v>
      </c>
      <c r="BL51" s="53">
        <v>183.04577370628732</v>
      </c>
      <c r="BM51" s="54">
        <v>2.847785171998401</v>
      </c>
      <c r="BN51" s="54">
        <v>2.8305687777124096</v>
      </c>
      <c r="BO51" s="54">
        <v>10.98164009076809</v>
      </c>
      <c r="BP51" s="54">
        <v>24.905398969563148</v>
      </c>
      <c r="BQ51" s="54">
        <v>2.5634090498129374</v>
      </c>
      <c r="BR51" s="54">
        <v>12.493091794452551</v>
      </c>
      <c r="BS51" s="54">
        <v>33.89961517793245</v>
      </c>
      <c r="BT51" s="54">
        <v>2.1493751416659665</v>
      </c>
      <c r="BU51" s="54">
        <v>22.627843188190976</v>
      </c>
      <c r="BV51" s="54">
        <v>1.7910143665207348</v>
      </c>
      <c r="BW51" s="54">
        <v>2.8539739054473587</v>
      </c>
      <c r="BX51" s="54">
        <v>6.477286329520768</v>
      </c>
      <c r="BY51" s="54">
        <v>9.662395676545719</v>
      </c>
      <c r="BZ51" s="54">
        <v>7.061905162116801</v>
      </c>
      <c r="CA51" s="54">
        <v>10.113714793619746</v>
      </c>
      <c r="CB51" s="54">
        <v>6.569582502438565</v>
      </c>
      <c r="CC51" s="53">
        <v>3.9106937748472554</v>
      </c>
      <c r="CD51" s="53">
        <v>23.41755613792471</v>
      </c>
      <c r="CE51" s="53">
        <v>2.617681440676024</v>
      </c>
      <c r="CF51" s="53">
        <v>16.775135044276187</v>
      </c>
      <c r="CG51" s="54">
        <v>0.08717709710199187</v>
      </c>
      <c r="CH51" s="54">
        <v>0</v>
      </c>
      <c r="CI51" s="54">
        <v>0.17216394285990794</v>
      </c>
      <c r="CJ51" s="54">
        <v>0.6661420250656439</v>
      </c>
      <c r="CK51" s="54">
        <v>0</v>
      </c>
      <c r="CL51" s="54">
        <v>5.454413483798508</v>
      </c>
      <c r="CM51" s="54">
        <v>4.323887237711034</v>
      </c>
      <c r="CN51" s="54">
        <v>0.1713999016933699</v>
      </c>
      <c r="CO51" s="54">
        <v>0.49716158706631114</v>
      </c>
      <c r="CP51" s="54">
        <v>0</v>
      </c>
      <c r="CQ51" s="54">
        <v>0</v>
      </c>
      <c r="CR51" s="54">
        <v>0</v>
      </c>
      <c r="CS51" s="54">
        <v>0</v>
      </c>
      <c r="CT51" s="54">
        <v>0</v>
      </c>
      <c r="CU51" s="53">
        <v>0</v>
      </c>
      <c r="CV51" s="54">
        <v>0</v>
      </c>
      <c r="CW51" s="54">
        <v>0</v>
      </c>
      <c r="CX51" s="54">
        <v>0</v>
      </c>
      <c r="CY51" s="54">
        <v>0</v>
      </c>
      <c r="CZ51" s="53">
        <v>338.36378037381985</v>
      </c>
      <c r="DA51" s="54">
        <v>1.4794129107676321</v>
      </c>
      <c r="DB51" s="54">
        <v>4.678351402906922</v>
      </c>
      <c r="DC51" s="54">
        <v>196.92475977272326</v>
      </c>
      <c r="DD51" s="54">
        <v>80.52487081337276</v>
      </c>
      <c r="DE51" s="54">
        <v>3.011162641443121</v>
      </c>
      <c r="DF51" s="120">
        <v>28.637383515557154</v>
      </c>
      <c r="DG51" s="121">
        <v>18.6012443683799</v>
      </c>
      <c r="DH51" s="121">
        <v>1.7111720646175081</v>
      </c>
      <c r="DI51" s="53">
        <v>24.896357815759114</v>
      </c>
      <c r="DJ51" s="54">
        <v>3.33929285443233</v>
      </c>
      <c r="DK51" s="54">
        <v>4.163158444310312</v>
      </c>
      <c r="DL51" s="54">
        <v>0.2547567929626715</v>
      </c>
      <c r="DM51" s="53">
        <v>15.042977315617767</v>
      </c>
      <c r="DN51" s="54">
        <v>12.643735244454971</v>
      </c>
      <c r="DO51" s="54">
        <v>0.06810153597742513</v>
      </c>
      <c r="DP51" s="53">
        <v>13.720804076923665</v>
      </c>
      <c r="DQ51" s="53">
        <v>2.736591714228229</v>
      </c>
      <c r="DR51" s="54">
        <v>0.5978112767382574</v>
      </c>
      <c r="DS51" s="54">
        <v>0.1697444791658708</v>
      </c>
      <c r="DT51" s="53">
        <v>3.4700457660658754</v>
      </c>
      <c r="DU51" s="53">
        <v>0.06810153597742513</v>
      </c>
      <c r="DV51" s="54">
        <v>0</v>
      </c>
      <c r="DW51" s="54">
        <v>0</v>
      </c>
      <c r="DX51" s="54">
        <v>0</v>
      </c>
      <c r="DY51" s="122">
        <v>30.079893237980997</v>
      </c>
      <c r="DZ51" s="53">
        <v>22.181999699477142</v>
      </c>
      <c r="EA51" s="54">
        <v>4.392829218971652</v>
      </c>
      <c r="EB51" s="54">
        <v>1.6906702933154039</v>
      </c>
      <c r="EC51" s="54">
        <v>10.613219440263443</v>
      </c>
      <c r="ED51" s="54">
        <v>0.3421376343757402</v>
      </c>
      <c r="EE51" s="54">
        <v>2.1549781102205787</v>
      </c>
      <c r="EF51" s="54">
        <v>2.9882159384080946</v>
      </c>
      <c r="EG51" s="53">
        <v>7.897893538503855</v>
      </c>
      <c r="EH51" s="54">
        <v>6.274331527649377</v>
      </c>
      <c r="EI51" s="54">
        <v>1.5331250047752574</v>
      </c>
      <c r="EJ51" s="54">
        <v>0</v>
      </c>
    </row>
    <row r="52" spans="1:140" ht="12.75">
      <c r="A52" s="12">
        <v>32</v>
      </c>
      <c r="B52" s="12" t="s">
        <v>64</v>
      </c>
      <c r="C52" s="12">
        <v>9</v>
      </c>
      <c r="D52" s="12" t="s">
        <v>65</v>
      </c>
      <c r="E52" s="12">
        <v>0</v>
      </c>
      <c r="F52" s="28">
        <v>0</v>
      </c>
      <c r="G52" s="28">
        <v>10.2</v>
      </c>
      <c r="H52" s="54">
        <v>0</v>
      </c>
      <c r="I52" s="111" t="s">
        <v>64</v>
      </c>
      <c r="J52" s="112" t="s">
        <v>775</v>
      </c>
      <c r="K52" s="113" t="s">
        <v>778</v>
      </c>
      <c r="L52" s="114">
        <v>10245.69</v>
      </c>
      <c r="M52" s="115">
        <v>1008.3548272493115</v>
      </c>
      <c r="N52" s="116">
        <v>988.3893569680478</v>
      </c>
      <c r="O52" s="117">
        <v>1029.242636669009</v>
      </c>
      <c r="P52" s="118">
        <v>27.843870934998037</v>
      </c>
      <c r="Q52" s="115">
        <v>3.6809204650931266</v>
      </c>
      <c r="R52" s="53">
        <v>0.8948318756472233</v>
      </c>
      <c r="S52" s="53">
        <v>0.01910949872580568</v>
      </c>
      <c r="T52" s="54">
        <v>0</v>
      </c>
      <c r="U52" s="54">
        <v>0</v>
      </c>
      <c r="V52" s="54">
        <v>0</v>
      </c>
      <c r="W52" s="53">
        <v>0.028411946877174694</v>
      </c>
      <c r="X52" s="53">
        <v>0.06029657348602192</v>
      </c>
      <c r="Y52" s="53">
        <v>0.03154692363325457</v>
      </c>
      <c r="Z52" s="53">
        <v>0</v>
      </c>
      <c r="AA52" s="53">
        <v>0.010996819150296369</v>
      </c>
      <c r="AB52" s="53">
        <v>0</v>
      </c>
      <c r="AC52" s="54">
        <v>0</v>
      </c>
      <c r="AD52" s="54">
        <v>0.020551080503118872</v>
      </c>
      <c r="AE52" s="53">
        <v>0.6454343240913984</v>
      </c>
      <c r="AF52" s="53">
        <v>0.11891732035616925</v>
      </c>
      <c r="AG52" s="53">
        <v>0.048934722795634066</v>
      </c>
      <c r="AH52" s="53">
        <v>0</v>
      </c>
      <c r="AI52" s="53">
        <v>0</v>
      </c>
      <c r="AJ52" s="54">
        <v>0</v>
      </c>
      <c r="AK52" s="53">
        <v>0</v>
      </c>
      <c r="AL52" s="54">
        <v>0</v>
      </c>
      <c r="AM52" s="54">
        <v>0</v>
      </c>
      <c r="AN52" s="54">
        <v>0</v>
      </c>
      <c r="AO52" s="54">
        <v>0</v>
      </c>
      <c r="AP52" s="53">
        <v>0</v>
      </c>
      <c r="AQ52" s="53">
        <v>0</v>
      </c>
      <c r="AR52" s="53">
        <v>0</v>
      </c>
      <c r="AS52" s="53">
        <v>0</v>
      </c>
      <c r="AT52" s="53">
        <v>0</v>
      </c>
      <c r="AU52" s="54">
        <v>0</v>
      </c>
      <c r="AV52" s="54">
        <v>0</v>
      </c>
      <c r="AW52" s="54">
        <v>0</v>
      </c>
      <c r="AX52" s="53">
        <v>22.399408922190695</v>
      </c>
      <c r="AY52" s="54">
        <v>22.35663971875003</v>
      </c>
      <c r="AZ52" s="54">
        <v>0.04276725140034492</v>
      </c>
      <c r="BA52" s="54">
        <v>0</v>
      </c>
      <c r="BB52" s="53">
        <v>0.027478871603571844</v>
      </c>
      <c r="BC52" s="53">
        <v>1.5836551759813149</v>
      </c>
      <c r="BD52" s="54">
        <v>0.45979236147101854</v>
      </c>
      <c r="BE52" s="54">
        <v>0.7250639049200199</v>
      </c>
      <c r="BF52" s="53">
        <v>0.15240164400835862</v>
      </c>
      <c r="BG52" s="54">
        <v>0.029720789912636433</v>
      </c>
      <c r="BH52" s="54">
        <v>0</v>
      </c>
      <c r="BI52" s="54">
        <v>0</v>
      </c>
      <c r="BJ52" s="54">
        <v>0.05676240448422703</v>
      </c>
      <c r="BK52" s="119">
        <v>916.8235619074948</v>
      </c>
      <c r="BL52" s="53">
        <v>277.2633175510873</v>
      </c>
      <c r="BM52" s="54">
        <v>6.144284084332046</v>
      </c>
      <c r="BN52" s="54">
        <v>3.9214908903158308</v>
      </c>
      <c r="BO52" s="54">
        <v>14.438861609125398</v>
      </c>
      <c r="BP52" s="54">
        <v>44.96979705612799</v>
      </c>
      <c r="BQ52" s="54">
        <v>9.204972041902497</v>
      </c>
      <c r="BR52" s="54">
        <v>15.924012926411008</v>
      </c>
      <c r="BS52" s="54">
        <v>55.98783488471737</v>
      </c>
      <c r="BT52" s="54">
        <v>4.925610671414028</v>
      </c>
      <c r="BU52" s="54">
        <v>18.849506475405757</v>
      </c>
      <c r="BV52" s="54">
        <v>3.870471388457</v>
      </c>
      <c r="BW52" s="54">
        <v>4.758268110786096</v>
      </c>
      <c r="BX52" s="54">
        <v>7.759938081281007</v>
      </c>
      <c r="BY52" s="54">
        <v>13.813232686134365</v>
      </c>
      <c r="BZ52" s="54">
        <v>7.688736434539792</v>
      </c>
      <c r="CA52" s="54">
        <v>10.491631115132314</v>
      </c>
      <c r="CB52" s="54">
        <v>9.166503183289754</v>
      </c>
      <c r="CC52" s="53">
        <v>1.617289806738248</v>
      </c>
      <c r="CD52" s="53">
        <v>12.118071110876864</v>
      </c>
      <c r="CE52" s="53">
        <v>1.1738438309181713</v>
      </c>
      <c r="CF52" s="53">
        <v>17.316569211053626</v>
      </c>
      <c r="CG52" s="54">
        <v>0</v>
      </c>
      <c r="CH52" s="54">
        <v>0</v>
      </c>
      <c r="CI52" s="54">
        <v>0.07856864691397066</v>
      </c>
      <c r="CJ52" s="54">
        <v>1.3012944955390997</v>
      </c>
      <c r="CK52" s="54">
        <v>1.0210722752689179</v>
      </c>
      <c r="CL52" s="54">
        <v>6.287201740439151</v>
      </c>
      <c r="CM52" s="54">
        <v>2.206306261462137</v>
      </c>
      <c r="CN52" s="54">
        <v>1.1396323722462811</v>
      </c>
      <c r="CO52" s="54">
        <v>0.38351150581366406</v>
      </c>
      <c r="CP52" s="54">
        <v>0</v>
      </c>
      <c r="CQ52" s="54">
        <v>0</v>
      </c>
      <c r="CR52" s="54">
        <v>0</v>
      </c>
      <c r="CS52" s="54">
        <v>0</v>
      </c>
      <c r="CT52" s="54">
        <v>0</v>
      </c>
      <c r="CU52" s="53">
        <v>0</v>
      </c>
      <c r="CV52" s="54">
        <v>0</v>
      </c>
      <c r="CW52" s="54">
        <v>0</v>
      </c>
      <c r="CX52" s="54">
        <v>0</v>
      </c>
      <c r="CY52" s="54">
        <v>0</v>
      </c>
      <c r="CZ52" s="53">
        <v>524.5507135195385</v>
      </c>
      <c r="DA52" s="54">
        <v>2.7868206045664077</v>
      </c>
      <c r="DB52" s="54">
        <v>11.151947794633646</v>
      </c>
      <c r="DC52" s="54">
        <v>252.7750693218319</v>
      </c>
      <c r="DD52" s="54">
        <v>152.87101210362601</v>
      </c>
      <c r="DE52" s="54">
        <v>2.7306809009446895</v>
      </c>
      <c r="DF52" s="120">
        <v>23.050014201093337</v>
      </c>
      <c r="DG52" s="121">
        <v>17.318648133995854</v>
      </c>
      <c r="DH52" s="121">
        <v>1.3694050864314655</v>
      </c>
      <c r="DI52" s="53">
        <v>43.72260921421593</v>
      </c>
      <c r="DJ52" s="54">
        <v>5.670149106599946</v>
      </c>
      <c r="DK52" s="54">
        <v>17.684753296264088</v>
      </c>
      <c r="DL52" s="54">
        <v>0.23671514558804724</v>
      </c>
      <c r="DM52" s="53">
        <v>14.167811050305055</v>
      </c>
      <c r="DN52" s="54">
        <v>12.494073117574315</v>
      </c>
      <c r="DO52" s="54">
        <v>0.3183211672420305</v>
      </c>
      <c r="DP52" s="53">
        <v>0.1780983027985426</v>
      </c>
      <c r="DQ52" s="53">
        <v>0.4206559050683751</v>
      </c>
      <c r="DR52" s="54">
        <v>0.050287486738326066</v>
      </c>
      <c r="DS52" s="54">
        <v>0</v>
      </c>
      <c r="DT52" s="53">
        <v>1.2445194027927842</v>
      </c>
      <c r="DU52" s="53">
        <v>0</v>
      </c>
      <c r="DV52" s="54">
        <v>0</v>
      </c>
      <c r="DW52" s="54">
        <v>0</v>
      </c>
      <c r="DX52" s="54">
        <v>0</v>
      </c>
      <c r="DY52" s="122">
        <v>63.68749200883494</v>
      </c>
      <c r="DZ52" s="53">
        <v>46.10553315589287</v>
      </c>
      <c r="EA52" s="54">
        <v>9.986150273920057</v>
      </c>
      <c r="EB52" s="54">
        <v>3.07517209675483</v>
      </c>
      <c r="EC52" s="54">
        <v>17.15612125684068</v>
      </c>
      <c r="ED52" s="54">
        <v>0.6062763952452201</v>
      </c>
      <c r="EE52" s="54">
        <v>2.097686929821222</v>
      </c>
      <c r="EF52" s="54">
        <v>13.184109610968122</v>
      </c>
      <c r="EG52" s="53">
        <v>17.581968613143673</v>
      </c>
      <c r="EH52" s="54">
        <v>16.246841354755023</v>
      </c>
      <c r="EI52" s="54">
        <v>1.3252128455965384</v>
      </c>
      <c r="EJ52" s="54">
        <v>0</v>
      </c>
    </row>
    <row r="53" spans="1:140" ht="22.5">
      <c r="A53" s="7">
        <v>33</v>
      </c>
      <c r="B53" s="7" t="s">
        <v>66</v>
      </c>
      <c r="C53" s="7">
        <v>5</v>
      </c>
      <c r="D53" s="7" t="s">
        <v>67</v>
      </c>
      <c r="E53" s="7">
        <v>0</v>
      </c>
      <c r="F53" s="24">
        <v>0</v>
      </c>
      <c r="G53" s="24">
        <v>0.3</v>
      </c>
      <c r="H53" s="54">
        <v>0</v>
      </c>
      <c r="I53" s="111" t="s">
        <v>66</v>
      </c>
      <c r="J53" s="112" t="s">
        <v>776</v>
      </c>
      <c r="K53" s="113" t="s">
        <v>776</v>
      </c>
      <c r="L53" s="114">
        <v>349.981</v>
      </c>
      <c r="M53" s="115">
        <v>285.55990182324183</v>
      </c>
      <c r="N53" s="116">
        <v>282.7304056479806</v>
      </c>
      <c r="O53" s="117">
        <v>294.0725059414591</v>
      </c>
      <c r="P53" s="118">
        <v>29.321620316531465</v>
      </c>
      <c r="Q53" s="115">
        <v>10.229326734879892</v>
      </c>
      <c r="R53" s="53">
        <v>4.232286895574331</v>
      </c>
      <c r="S53" s="53">
        <v>0</v>
      </c>
      <c r="T53" s="54">
        <v>0</v>
      </c>
      <c r="U53" s="54">
        <v>0</v>
      </c>
      <c r="V53" s="54">
        <v>0</v>
      </c>
      <c r="W53" s="53">
        <v>0.362562539109266</v>
      </c>
      <c r="X53" s="53">
        <v>0.45048159757243966</v>
      </c>
      <c r="Y53" s="53">
        <v>0.33861838214074474</v>
      </c>
      <c r="Z53" s="53">
        <v>0.03608767333083796</v>
      </c>
      <c r="AA53" s="53">
        <v>0</v>
      </c>
      <c r="AB53" s="53">
        <v>0</v>
      </c>
      <c r="AC53" s="54">
        <v>0.3025307088099068</v>
      </c>
      <c r="AD53" s="54">
        <v>0</v>
      </c>
      <c r="AE53" s="53">
        <v>0.981624716770339</v>
      </c>
      <c r="AF53" s="53">
        <v>0.38213503018735306</v>
      </c>
      <c r="AG53" s="53">
        <v>0.6179192584740315</v>
      </c>
      <c r="AH53" s="53">
        <v>0</v>
      </c>
      <c r="AI53" s="53">
        <v>0</v>
      </c>
      <c r="AJ53" s="54">
        <v>0</v>
      </c>
      <c r="AK53" s="53">
        <v>0</v>
      </c>
      <c r="AL53" s="54">
        <v>0</v>
      </c>
      <c r="AM53" s="54">
        <v>0</v>
      </c>
      <c r="AN53" s="54">
        <v>0</v>
      </c>
      <c r="AO53" s="54">
        <v>0</v>
      </c>
      <c r="AP53" s="53">
        <v>0</v>
      </c>
      <c r="AQ53" s="53">
        <v>0</v>
      </c>
      <c r="AR53" s="53">
        <v>0</v>
      </c>
      <c r="AS53" s="53">
        <v>0</v>
      </c>
      <c r="AT53" s="53">
        <v>0</v>
      </c>
      <c r="AU53" s="54">
        <v>0</v>
      </c>
      <c r="AV53" s="54">
        <v>0</v>
      </c>
      <c r="AW53" s="54">
        <v>0</v>
      </c>
      <c r="AX53" s="53">
        <v>7.554438669527774</v>
      </c>
      <c r="AY53" s="54">
        <v>7.3971158434315</v>
      </c>
      <c r="AZ53" s="54">
        <v>0.15735139907594983</v>
      </c>
      <c r="BA53" s="54">
        <v>0</v>
      </c>
      <c r="BB53" s="53">
        <v>0.7029238730102492</v>
      </c>
      <c r="BC53" s="53">
        <v>9.822418931313415</v>
      </c>
      <c r="BD53" s="54">
        <v>6.5969009746243366</v>
      </c>
      <c r="BE53" s="54">
        <v>1.7401516082301611</v>
      </c>
      <c r="BF53" s="53">
        <v>1.0125121078001378</v>
      </c>
      <c r="BG53" s="54">
        <v>0</v>
      </c>
      <c r="BH53" s="54">
        <v>0</v>
      </c>
      <c r="BI53" s="54">
        <v>0</v>
      </c>
      <c r="BJ53" s="54">
        <v>1.0125121078001378</v>
      </c>
      <c r="BK53" s="119">
        <v>224.46527097185276</v>
      </c>
      <c r="BL53" s="53">
        <v>53.901011769210335</v>
      </c>
      <c r="BM53" s="54">
        <v>4.544360979596035</v>
      </c>
      <c r="BN53" s="54">
        <v>1.108003005877462</v>
      </c>
      <c r="BO53" s="54">
        <v>6.032356042185147</v>
      </c>
      <c r="BP53" s="54">
        <v>5.475268657441404</v>
      </c>
      <c r="BQ53" s="54">
        <v>3.6155962752263693</v>
      </c>
      <c r="BR53" s="54">
        <v>1.5344261545626763</v>
      </c>
      <c r="BS53" s="54">
        <v>10.197353570622406</v>
      </c>
      <c r="BT53" s="54">
        <v>0</v>
      </c>
      <c r="BU53" s="54">
        <v>4.671024998499918</v>
      </c>
      <c r="BV53" s="54">
        <v>1.8674728056665932</v>
      </c>
      <c r="BW53" s="54">
        <v>0.3770204668253419</v>
      </c>
      <c r="BX53" s="54">
        <v>0.8593895097162417</v>
      </c>
      <c r="BY53" s="54">
        <v>0.7226392289867164</v>
      </c>
      <c r="BZ53" s="54">
        <v>1.506738937256594</v>
      </c>
      <c r="CA53" s="54">
        <v>3.654284089707727</v>
      </c>
      <c r="CB53" s="54">
        <v>3.1345415894005675</v>
      </c>
      <c r="CC53" s="53">
        <v>0.9658524319891653</v>
      </c>
      <c r="CD53" s="53">
        <v>22.83166800483455</v>
      </c>
      <c r="CE53" s="53">
        <v>1.1352616284884036</v>
      </c>
      <c r="CF53" s="53">
        <v>3.655884176569585</v>
      </c>
      <c r="CG53" s="54">
        <v>0</v>
      </c>
      <c r="CH53" s="54">
        <v>0</v>
      </c>
      <c r="CI53" s="54">
        <v>0</v>
      </c>
      <c r="CJ53" s="54">
        <v>0.7092670744983299</v>
      </c>
      <c r="CK53" s="54">
        <v>0</v>
      </c>
      <c r="CL53" s="54">
        <v>0.3542192290438624</v>
      </c>
      <c r="CM53" s="54">
        <v>0.12463533734688453</v>
      </c>
      <c r="CN53" s="54">
        <v>0</v>
      </c>
      <c r="CO53" s="54">
        <v>0.5890034030418795</v>
      </c>
      <c r="CP53" s="54">
        <v>0</v>
      </c>
      <c r="CQ53" s="54">
        <v>0</v>
      </c>
      <c r="CR53" s="54">
        <v>0</v>
      </c>
      <c r="CS53" s="54">
        <v>0</v>
      </c>
      <c r="CT53" s="54">
        <v>0</v>
      </c>
      <c r="CU53" s="53">
        <v>0</v>
      </c>
      <c r="CV53" s="54">
        <v>0</v>
      </c>
      <c r="CW53" s="54">
        <v>0</v>
      </c>
      <c r="CX53" s="54">
        <v>0</v>
      </c>
      <c r="CY53" s="54">
        <v>0</v>
      </c>
      <c r="CZ53" s="53">
        <v>85.69545203882497</v>
      </c>
      <c r="DA53" s="54">
        <v>2.0740840217040355</v>
      </c>
      <c r="DB53" s="54">
        <v>8.564664938953829</v>
      </c>
      <c r="DC53" s="54">
        <v>26.160905877747656</v>
      </c>
      <c r="DD53" s="54">
        <v>25.82703061023313</v>
      </c>
      <c r="DE53" s="54">
        <v>8.051608515890862</v>
      </c>
      <c r="DF53" s="120">
        <v>22.54848120326532</v>
      </c>
      <c r="DG53" s="121">
        <v>15.451610230269642</v>
      </c>
      <c r="DH53" s="121">
        <v>3.7579754329520747</v>
      </c>
      <c r="DI53" s="53">
        <v>5.782313897040125</v>
      </c>
      <c r="DJ53" s="54">
        <v>1.0854874978927427</v>
      </c>
      <c r="DK53" s="54">
        <v>2.5040216468894028</v>
      </c>
      <c r="DL53" s="54">
        <v>0.13369297190418908</v>
      </c>
      <c r="DM53" s="53">
        <v>16.318428714701657</v>
      </c>
      <c r="DN53" s="54">
        <v>0.10149122380929251</v>
      </c>
      <c r="DO53" s="54">
        <v>0.3234175569530917</v>
      </c>
      <c r="DP53" s="53">
        <v>0</v>
      </c>
      <c r="DQ53" s="53">
        <v>0</v>
      </c>
      <c r="DR53" s="54">
        <v>0</v>
      </c>
      <c r="DS53" s="54">
        <v>0</v>
      </c>
      <c r="DT53" s="53">
        <v>11.630917106928662</v>
      </c>
      <c r="DU53" s="53">
        <v>0</v>
      </c>
      <c r="DV53" s="54">
        <v>0</v>
      </c>
      <c r="DW53" s="54">
        <v>0</v>
      </c>
      <c r="DX53" s="54">
        <v>0</v>
      </c>
      <c r="DY53" s="122">
        <v>31.77303910783728</v>
      </c>
      <c r="DZ53" s="53">
        <v>28.735531357416544</v>
      </c>
      <c r="EA53" s="54">
        <v>15.93046479666039</v>
      </c>
      <c r="EB53" s="54">
        <v>1.0679436883716547</v>
      </c>
      <c r="EC53" s="54">
        <v>1.8319280189496001</v>
      </c>
      <c r="ED53" s="54">
        <v>1.3350439023832723</v>
      </c>
      <c r="EE53" s="54">
        <v>5.60321846043071</v>
      </c>
      <c r="EF53" s="54">
        <v>2.9669324906209193</v>
      </c>
      <c r="EG53" s="53">
        <v>3.037507750420737</v>
      </c>
      <c r="EH53" s="54">
        <v>1.649003803063595</v>
      </c>
      <c r="EI53" s="54">
        <v>1.3885039473571423</v>
      </c>
      <c r="EJ53" s="54">
        <v>0</v>
      </c>
    </row>
    <row r="54" spans="1:140" ht="12.75">
      <c r="A54" s="13">
        <v>34</v>
      </c>
      <c r="B54" s="13" t="s">
        <v>68</v>
      </c>
      <c r="C54" s="13">
        <v>8</v>
      </c>
      <c r="D54" s="13" t="s">
        <v>69</v>
      </c>
      <c r="E54" s="13">
        <v>0</v>
      </c>
      <c r="F54" s="27">
        <v>0</v>
      </c>
      <c r="G54" s="27">
        <v>38</v>
      </c>
      <c r="H54" s="54">
        <v>0</v>
      </c>
      <c r="I54" s="111" t="s">
        <v>68</v>
      </c>
      <c r="J54" s="112" t="s">
        <v>775</v>
      </c>
      <c r="K54" s="113" t="s">
        <v>778</v>
      </c>
      <c r="L54" s="114">
        <v>37980.63</v>
      </c>
      <c r="M54" s="115">
        <v>741.003769553059</v>
      </c>
      <c r="N54" s="116">
        <v>728.349951014504</v>
      </c>
      <c r="O54" s="117">
        <v>754.5762142439448</v>
      </c>
      <c r="P54" s="118">
        <v>95.36158299638527</v>
      </c>
      <c r="Q54" s="115">
        <v>40.99739788413199</v>
      </c>
      <c r="R54" s="53">
        <v>2.155194371446709</v>
      </c>
      <c r="S54" s="53">
        <v>0.12999020816663653</v>
      </c>
      <c r="T54" s="54">
        <v>0.09636359375818675</v>
      </c>
      <c r="U54" s="54">
        <v>0</v>
      </c>
      <c r="V54" s="54">
        <v>0</v>
      </c>
      <c r="W54" s="53">
        <v>4.663769400349599</v>
      </c>
      <c r="X54" s="53">
        <v>1.1302743003473086</v>
      </c>
      <c r="Y54" s="53">
        <v>0.0713395222775399</v>
      </c>
      <c r="Z54" s="53">
        <v>0.03644410321787712</v>
      </c>
      <c r="AA54" s="53">
        <v>0</v>
      </c>
      <c r="AB54" s="53">
        <v>0</v>
      </c>
      <c r="AC54" s="54">
        <v>0</v>
      </c>
      <c r="AD54" s="54">
        <v>0.03489541905966278</v>
      </c>
      <c r="AE54" s="53">
        <v>1.125825190366774</v>
      </c>
      <c r="AF54" s="53">
        <v>0.22916813122899754</v>
      </c>
      <c r="AG54" s="53">
        <v>0.29477262488800215</v>
      </c>
      <c r="AH54" s="53">
        <v>0</v>
      </c>
      <c r="AI54" s="53">
        <v>1.729998686172399</v>
      </c>
      <c r="AJ54" s="54">
        <v>0</v>
      </c>
      <c r="AK54" s="53">
        <v>1.7183624916174376</v>
      </c>
      <c r="AL54" s="54">
        <v>0</v>
      </c>
      <c r="AM54" s="54">
        <v>0.011636194554961305</v>
      </c>
      <c r="AN54" s="54">
        <v>0</v>
      </c>
      <c r="AO54" s="54">
        <v>0</v>
      </c>
      <c r="AP54" s="53">
        <v>0.05708120165463291</v>
      </c>
      <c r="AQ54" s="53">
        <v>0</v>
      </c>
      <c r="AR54" s="53">
        <v>0</v>
      </c>
      <c r="AS54" s="53">
        <v>0</v>
      </c>
      <c r="AT54" s="53">
        <v>0.005357731032897559</v>
      </c>
      <c r="AU54" s="54">
        <v>0</v>
      </c>
      <c r="AV54" s="54">
        <v>0</v>
      </c>
      <c r="AW54" s="54">
        <v>0</v>
      </c>
      <c r="AX54" s="53">
        <v>33.15274127890981</v>
      </c>
      <c r="AY54" s="54">
        <v>33.12599080110046</v>
      </c>
      <c r="AZ54" s="54">
        <v>0.026758639864583607</v>
      </c>
      <c r="BA54" s="54">
        <v>0</v>
      </c>
      <c r="BB54" s="53">
        <v>0.8715258277706294</v>
      </c>
      <c r="BC54" s="53">
        <v>15.446073432694508</v>
      </c>
      <c r="BD54" s="54">
        <v>4.135384273509945</v>
      </c>
      <c r="BE54" s="54">
        <v>7.003730585827565</v>
      </c>
      <c r="BF54" s="53">
        <v>4.893823509509979</v>
      </c>
      <c r="BG54" s="54">
        <v>3.591596558561562</v>
      </c>
      <c r="BH54" s="54">
        <v>0</v>
      </c>
      <c r="BI54" s="54">
        <v>0</v>
      </c>
      <c r="BJ54" s="54">
        <v>1.0682977085951446</v>
      </c>
      <c r="BK54" s="119">
        <v>592.7295044868924</v>
      </c>
      <c r="BL54" s="53">
        <v>157.62468921658225</v>
      </c>
      <c r="BM54" s="54">
        <v>2.66813373027251</v>
      </c>
      <c r="BN54" s="54">
        <v>6.526066049983901</v>
      </c>
      <c r="BO54" s="54">
        <v>9.04184317111117</v>
      </c>
      <c r="BP54" s="54">
        <v>19.397184828161095</v>
      </c>
      <c r="BQ54" s="54">
        <v>4.871193553134848</v>
      </c>
      <c r="BR54" s="54">
        <v>9.530718684761155</v>
      </c>
      <c r="BS54" s="54">
        <v>23.135487747306982</v>
      </c>
      <c r="BT54" s="54">
        <v>2.3196023867955855</v>
      </c>
      <c r="BU54" s="54">
        <v>15.84010059864726</v>
      </c>
      <c r="BV54" s="54">
        <v>2.9079928374015913</v>
      </c>
      <c r="BW54" s="54">
        <v>4.975049123724383</v>
      </c>
      <c r="BX54" s="54">
        <v>3.0889877287448892</v>
      </c>
      <c r="BY54" s="54">
        <v>11.551669890678486</v>
      </c>
      <c r="BZ54" s="54">
        <v>3.9998941565740225</v>
      </c>
      <c r="CA54" s="54">
        <v>6.936577934594555</v>
      </c>
      <c r="CB54" s="54">
        <v>5.836514560185021</v>
      </c>
      <c r="CC54" s="53">
        <v>6.269419438276828</v>
      </c>
      <c r="CD54" s="53">
        <v>25.40645850266307</v>
      </c>
      <c r="CE54" s="53">
        <v>7.261685759293618</v>
      </c>
      <c r="CF54" s="53">
        <v>15.094886525052374</v>
      </c>
      <c r="CG54" s="54">
        <v>0.042915296560378284</v>
      </c>
      <c r="CH54" s="54">
        <v>0</v>
      </c>
      <c r="CI54" s="54">
        <v>0.03378827576056532</v>
      </c>
      <c r="CJ54" s="54">
        <v>0.7151208392277855</v>
      </c>
      <c r="CK54" s="54">
        <v>1.906665318611092</v>
      </c>
      <c r="CL54" s="54">
        <v>5.851635425742017</v>
      </c>
      <c r="CM54" s="54">
        <v>1.5561461197457758</v>
      </c>
      <c r="CN54" s="54">
        <v>0.28737253700109766</v>
      </c>
      <c r="CO54" s="54">
        <v>0.6113258258222678</v>
      </c>
      <c r="CP54" s="54">
        <v>0</v>
      </c>
      <c r="CQ54" s="54">
        <v>0</v>
      </c>
      <c r="CR54" s="54">
        <v>0</v>
      </c>
      <c r="CS54" s="54">
        <v>0</v>
      </c>
      <c r="CT54" s="54">
        <v>0</v>
      </c>
      <c r="CU54" s="53">
        <v>0</v>
      </c>
      <c r="CV54" s="54">
        <v>0</v>
      </c>
      <c r="CW54" s="54">
        <v>0</v>
      </c>
      <c r="CX54" s="54">
        <v>0</v>
      </c>
      <c r="CY54" s="54">
        <v>0</v>
      </c>
      <c r="CZ54" s="53">
        <v>245.54511075777313</v>
      </c>
      <c r="DA54" s="54">
        <v>0.6150919560839302</v>
      </c>
      <c r="DB54" s="54">
        <v>11.894855351267212</v>
      </c>
      <c r="DC54" s="54">
        <v>90.28736490153007</v>
      </c>
      <c r="DD54" s="54">
        <v>59.68334385185291</v>
      </c>
      <c r="DE54" s="54">
        <v>8.198905600038758</v>
      </c>
      <c r="DF54" s="120">
        <v>73.03686115791129</v>
      </c>
      <c r="DG54" s="121">
        <v>13.356655747943098</v>
      </c>
      <c r="DH54" s="121">
        <v>2.1781336960445365</v>
      </c>
      <c r="DI54" s="53">
        <v>31.444502105415314</v>
      </c>
      <c r="DJ54" s="54">
        <v>1.0818140720677885</v>
      </c>
      <c r="DK54" s="54">
        <v>6.876763234311807</v>
      </c>
      <c r="DL54" s="54">
        <v>0.1589354889584507</v>
      </c>
      <c r="DM54" s="53">
        <v>19.701861185556957</v>
      </c>
      <c r="DN54" s="54">
        <v>16.873124537428687</v>
      </c>
      <c r="DO54" s="54">
        <v>0.11509050797735583</v>
      </c>
      <c r="DP54" s="53">
        <v>1.6160134784494098</v>
      </c>
      <c r="DQ54" s="53">
        <v>1.4807898131231632</v>
      </c>
      <c r="DR54" s="54">
        <v>0.33666950758847336</v>
      </c>
      <c r="DS54" s="54">
        <v>0.05181746590301425</v>
      </c>
      <c r="DT54" s="53">
        <v>8.247222334121368</v>
      </c>
      <c r="DU54" s="53">
        <v>0</v>
      </c>
      <c r="DV54" s="54">
        <v>0</v>
      </c>
      <c r="DW54" s="54">
        <v>0</v>
      </c>
      <c r="DX54" s="54">
        <v>0</v>
      </c>
      <c r="DY54" s="122">
        <v>52.91268206978136</v>
      </c>
      <c r="DZ54" s="53">
        <v>33.79857048184825</v>
      </c>
      <c r="EA54" s="54">
        <v>11.54682531595711</v>
      </c>
      <c r="EB54" s="54">
        <v>0.5269022657075462</v>
      </c>
      <c r="EC54" s="54">
        <v>0.9774495578404045</v>
      </c>
      <c r="ED54" s="54">
        <v>1.2559725839197509</v>
      </c>
      <c r="EE54" s="54">
        <v>2.53187874977324</v>
      </c>
      <c r="EF54" s="54">
        <v>16.959547537784392</v>
      </c>
      <c r="EG54" s="53">
        <v>19.114101056248938</v>
      </c>
      <c r="EH54" s="54">
        <v>10.210112365171405</v>
      </c>
      <c r="EI54" s="54">
        <v>8.76531010675705</v>
      </c>
      <c r="EJ54" s="54">
        <v>0</v>
      </c>
    </row>
    <row r="55" spans="1:140" ht="12.75">
      <c r="A55" s="14">
        <v>35</v>
      </c>
      <c r="B55" s="14" t="s">
        <v>71</v>
      </c>
      <c r="C55" s="14">
        <v>2</v>
      </c>
      <c r="D55" s="14" t="s">
        <v>72</v>
      </c>
      <c r="E55" s="14">
        <v>0</v>
      </c>
      <c r="F55" s="21">
        <v>0</v>
      </c>
      <c r="G55" s="21">
        <v>0.1</v>
      </c>
      <c r="H55" s="54">
        <v>0</v>
      </c>
      <c r="I55" s="111" t="s">
        <v>71</v>
      </c>
      <c r="J55" s="112" t="s">
        <v>776</v>
      </c>
      <c r="K55" s="113" t="s">
        <v>776</v>
      </c>
      <c r="L55" s="114">
        <v>80.294</v>
      </c>
      <c r="M55" s="115">
        <v>672.5604652900589</v>
      </c>
      <c r="N55" s="116">
        <v>666.9604194178322</v>
      </c>
      <c r="O55" s="117">
        <v>677.7013235912659</v>
      </c>
      <c r="P55" s="118">
        <v>85.42531197847909</v>
      </c>
      <c r="Q55" s="115">
        <v>40.9592248486811</v>
      </c>
      <c r="R55" s="53">
        <v>1.0617231673599523</v>
      </c>
      <c r="S55" s="53">
        <v>0</v>
      </c>
      <c r="T55" s="54">
        <v>0</v>
      </c>
      <c r="U55" s="54">
        <v>0</v>
      </c>
      <c r="V55" s="54">
        <v>0</v>
      </c>
      <c r="W55" s="53">
        <v>5.966323760181334</v>
      </c>
      <c r="X55" s="53">
        <v>1.9990285700052308</v>
      </c>
      <c r="Y55" s="53">
        <v>0.6625650733554189</v>
      </c>
      <c r="Z55" s="53">
        <v>0</v>
      </c>
      <c r="AA55" s="53">
        <v>0</v>
      </c>
      <c r="AB55" s="53">
        <v>0</v>
      </c>
      <c r="AC55" s="54">
        <v>0</v>
      </c>
      <c r="AD55" s="54">
        <v>0.6625650733554189</v>
      </c>
      <c r="AE55" s="53">
        <v>9.796871497247615</v>
      </c>
      <c r="AF55" s="53">
        <v>0</v>
      </c>
      <c r="AG55" s="53">
        <v>0</v>
      </c>
      <c r="AH55" s="53">
        <v>2.6861284778439236</v>
      </c>
      <c r="AI55" s="53">
        <v>0</v>
      </c>
      <c r="AJ55" s="54">
        <v>0</v>
      </c>
      <c r="AK55" s="53">
        <v>0</v>
      </c>
      <c r="AL55" s="54">
        <v>0</v>
      </c>
      <c r="AM55" s="54">
        <v>0</v>
      </c>
      <c r="AN55" s="54">
        <v>0</v>
      </c>
      <c r="AO55" s="54">
        <v>0</v>
      </c>
      <c r="AP55" s="53">
        <v>0</v>
      </c>
      <c r="AQ55" s="53">
        <v>0</v>
      </c>
      <c r="AR55" s="53">
        <v>0</v>
      </c>
      <c r="AS55" s="53">
        <v>0</v>
      </c>
      <c r="AT55" s="53">
        <v>0</v>
      </c>
      <c r="AU55" s="54">
        <v>0</v>
      </c>
      <c r="AV55" s="54">
        <v>0</v>
      </c>
      <c r="AW55" s="54">
        <v>0</v>
      </c>
      <c r="AX55" s="53">
        <v>23.725558572246992</v>
      </c>
      <c r="AY55" s="54">
        <v>23.251052382494336</v>
      </c>
      <c r="AZ55" s="54">
        <v>0.474506189752659</v>
      </c>
      <c r="BA55" s="54">
        <v>0</v>
      </c>
      <c r="BB55" s="53">
        <v>0.2944180137992876</v>
      </c>
      <c r="BC55" s="53">
        <v>6.6377313373352935</v>
      </c>
      <c r="BD55" s="54">
        <v>3.1153012678406853</v>
      </c>
      <c r="BE55" s="54">
        <v>2.344010760455327</v>
      </c>
      <c r="BF55" s="53">
        <v>13.808503748723442</v>
      </c>
      <c r="BG55" s="54">
        <v>0.8221037686502106</v>
      </c>
      <c r="BH55" s="54">
        <v>0</v>
      </c>
      <c r="BI55" s="54">
        <v>0</v>
      </c>
      <c r="BJ55" s="54">
        <v>12.98627543776621</v>
      </c>
      <c r="BK55" s="119">
        <v>518.0500410989613</v>
      </c>
      <c r="BL55" s="53">
        <v>110.2312750641393</v>
      </c>
      <c r="BM55" s="54">
        <v>14.795501531870377</v>
      </c>
      <c r="BN55" s="54">
        <v>4.921164719655267</v>
      </c>
      <c r="BO55" s="54">
        <v>3.5398659924776443</v>
      </c>
      <c r="BP55" s="54">
        <v>3.3823199740952</v>
      </c>
      <c r="BQ55" s="54">
        <v>2.6933519316511823</v>
      </c>
      <c r="BR55" s="54">
        <v>4.9430841656910856</v>
      </c>
      <c r="BS55" s="54">
        <v>8.572869703838395</v>
      </c>
      <c r="BT55" s="54">
        <v>1.19012628589932</v>
      </c>
      <c r="BU55" s="54">
        <v>10.824096445562558</v>
      </c>
      <c r="BV55" s="54">
        <v>10.180088175953372</v>
      </c>
      <c r="BW55" s="54">
        <v>0.5842279622387726</v>
      </c>
      <c r="BX55" s="54">
        <v>2.6309562358333123</v>
      </c>
      <c r="BY55" s="54">
        <v>10.938924452636561</v>
      </c>
      <c r="BZ55" s="54">
        <v>3.889331705980522</v>
      </c>
      <c r="CA55" s="54">
        <v>7.51687548260144</v>
      </c>
      <c r="CB55" s="54">
        <v>3.7495952375021795</v>
      </c>
      <c r="CC55" s="53">
        <v>0</v>
      </c>
      <c r="CD55" s="53">
        <v>21.502976561137817</v>
      </c>
      <c r="CE55" s="53">
        <v>2.8740628191396618</v>
      </c>
      <c r="CF55" s="53">
        <v>14.440306872244502</v>
      </c>
      <c r="CG55" s="54">
        <v>0</v>
      </c>
      <c r="CH55" s="54">
        <v>0</v>
      </c>
      <c r="CI55" s="54">
        <v>0.41248412085585473</v>
      </c>
      <c r="CJ55" s="54">
        <v>2.457468802152091</v>
      </c>
      <c r="CK55" s="54">
        <v>4.352504545794207</v>
      </c>
      <c r="CL55" s="54">
        <v>1.1451665130644881</v>
      </c>
      <c r="CM55" s="54">
        <v>1.5880389568336364</v>
      </c>
      <c r="CN55" s="54">
        <v>0</v>
      </c>
      <c r="CO55" s="54">
        <v>0.5981767006252025</v>
      </c>
      <c r="CP55" s="54">
        <v>0</v>
      </c>
      <c r="CQ55" s="54">
        <v>0</v>
      </c>
      <c r="CR55" s="54">
        <v>0</v>
      </c>
      <c r="CS55" s="54">
        <v>0</v>
      </c>
      <c r="CT55" s="54">
        <v>0</v>
      </c>
      <c r="CU55" s="53">
        <v>0</v>
      </c>
      <c r="CV55" s="54">
        <v>0</v>
      </c>
      <c r="CW55" s="54">
        <v>0</v>
      </c>
      <c r="CX55" s="54">
        <v>0</v>
      </c>
      <c r="CY55" s="54">
        <v>0</v>
      </c>
      <c r="CZ55" s="53">
        <v>255.3112312252472</v>
      </c>
      <c r="DA55" s="54">
        <v>1.1959797743293397</v>
      </c>
      <c r="DB55" s="54">
        <v>112.36007671806114</v>
      </c>
      <c r="DC55" s="54">
        <v>67.59371808603383</v>
      </c>
      <c r="DD55" s="54">
        <v>18.41096470471019</v>
      </c>
      <c r="DE55" s="54">
        <v>1.8528159015617607</v>
      </c>
      <c r="DF55" s="120">
        <v>36.82479388248188</v>
      </c>
      <c r="DG55" s="121">
        <v>8.504745061897527</v>
      </c>
      <c r="DH55" s="121">
        <v>10.402396193987098</v>
      </c>
      <c r="DI55" s="53">
        <v>40.01494507684261</v>
      </c>
      <c r="DJ55" s="54">
        <v>4.532966348668643</v>
      </c>
      <c r="DK55" s="54">
        <v>17.743417939073904</v>
      </c>
      <c r="DL55" s="54">
        <v>0.019553142202406157</v>
      </c>
      <c r="DM55" s="53">
        <v>23.951229232570302</v>
      </c>
      <c r="DN55" s="54">
        <v>9.052855755100008</v>
      </c>
      <c r="DO55" s="54">
        <v>0.020300396044536328</v>
      </c>
      <c r="DP55" s="53">
        <v>8.86940493685705</v>
      </c>
      <c r="DQ55" s="53">
        <v>0.41248412085585473</v>
      </c>
      <c r="DR55" s="54">
        <v>0</v>
      </c>
      <c r="DS55" s="54">
        <v>0</v>
      </c>
      <c r="DT55" s="53">
        <v>3.6172067651381177</v>
      </c>
      <c r="DU55" s="53">
        <v>0</v>
      </c>
      <c r="DV55" s="54">
        <v>0</v>
      </c>
      <c r="DW55" s="54">
        <v>0</v>
      </c>
      <c r="DX55" s="54">
        <v>0</v>
      </c>
      <c r="DY55" s="122">
        <v>69.08511221261863</v>
      </c>
      <c r="DZ55" s="53">
        <v>54.80035868184423</v>
      </c>
      <c r="EA55" s="54">
        <v>11.809101551797147</v>
      </c>
      <c r="EB55" s="54">
        <v>0</v>
      </c>
      <c r="EC55" s="54">
        <v>1.0116571599372306</v>
      </c>
      <c r="ED55" s="54">
        <v>0.8600891722918276</v>
      </c>
      <c r="EE55" s="54">
        <v>17.421849702343884</v>
      </c>
      <c r="EF55" s="54">
        <v>23.697785637781156</v>
      </c>
      <c r="EG55" s="53">
        <v>14.284753530774404</v>
      </c>
      <c r="EH55" s="54">
        <v>10.634418511968514</v>
      </c>
      <c r="EI55" s="54">
        <v>3.650335018805889</v>
      </c>
      <c r="EJ55" s="54">
        <v>0</v>
      </c>
    </row>
    <row r="56" spans="1:140" ht="12.75">
      <c r="A56" s="12">
        <v>36</v>
      </c>
      <c r="B56" s="12" t="s">
        <v>73</v>
      </c>
      <c r="C56" s="12">
        <v>9</v>
      </c>
      <c r="D56" s="12" t="s">
        <v>74</v>
      </c>
      <c r="E56" s="12">
        <v>0</v>
      </c>
      <c r="F56" s="28">
        <v>0</v>
      </c>
      <c r="G56" s="28">
        <v>1.3</v>
      </c>
      <c r="H56" s="54">
        <v>0</v>
      </c>
      <c r="I56" s="111" t="s">
        <v>73</v>
      </c>
      <c r="J56" s="112" t="s">
        <v>775</v>
      </c>
      <c r="K56" s="113" t="s">
        <v>775</v>
      </c>
      <c r="L56" s="114">
        <v>1337.991</v>
      </c>
      <c r="M56" s="115">
        <v>1363.713612423402</v>
      </c>
      <c r="N56" s="116">
        <v>1372.5463020617274</v>
      </c>
      <c r="O56" s="117">
        <v>1385.137981731978</v>
      </c>
      <c r="P56" s="118">
        <v>44.53717551164396</v>
      </c>
      <c r="Q56" s="115">
        <v>16.032903061380832</v>
      </c>
      <c r="R56" s="53">
        <v>7.006347576328989</v>
      </c>
      <c r="S56" s="53">
        <v>0.06435020863369036</v>
      </c>
      <c r="T56" s="54">
        <v>0</v>
      </c>
      <c r="U56" s="54">
        <v>0</v>
      </c>
      <c r="V56" s="54">
        <v>0</v>
      </c>
      <c r="W56" s="53">
        <v>4.185379423329454</v>
      </c>
      <c r="X56" s="53">
        <v>0.04321404254587661</v>
      </c>
      <c r="Y56" s="53">
        <v>0</v>
      </c>
      <c r="Z56" s="53">
        <v>0</v>
      </c>
      <c r="AA56" s="53">
        <v>0</v>
      </c>
      <c r="AB56" s="53">
        <v>0</v>
      </c>
      <c r="AC56" s="54">
        <v>0</v>
      </c>
      <c r="AD56" s="54">
        <v>0</v>
      </c>
      <c r="AE56" s="53">
        <v>1.2073474335776548</v>
      </c>
      <c r="AF56" s="53">
        <v>0.1437304137322299</v>
      </c>
      <c r="AG56" s="53">
        <v>0.06457442538851157</v>
      </c>
      <c r="AH56" s="53">
        <v>0</v>
      </c>
      <c r="AI56" s="53">
        <v>0</v>
      </c>
      <c r="AJ56" s="54">
        <v>0</v>
      </c>
      <c r="AK56" s="53">
        <v>0</v>
      </c>
      <c r="AL56" s="54">
        <v>0</v>
      </c>
      <c r="AM56" s="54">
        <v>0</v>
      </c>
      <c r="AN56" s="54">
        <v>0</v>
      </c>
      <c r="AO56" s="54">
        <v>0</v>
      </c>
      <c r="AP56" s="53">
        <v>0</v>
      </c>
      <c r="AQ56" s="53">
        <v>0</v>
      </c>
      <c r="AR56" s="53">
        <v>0</v>
      </c>
      <c r="AS56" s="53">
        <v>0</v>
      </c>
      <c r="AT56" s="53">
        <v>0</v>
      </c>
      <c r="AU56" s="54">
        <v>0</v>
      </c>
      <c r="AV56" s="54">
        <v>0</v>
      </c>
      <c r="AW56" s="54">
        <v>0</v>
      </c>
      <c r="AX56" s="53">
        <v>25.200759945321007</v>
      </c>
      <c r="AY56" s="54">
        <v>24.978695671346067</v>
      </c>
      <c r="AZ56" s="54">
        <v>0.07520977345886481</v>
      </c>
      <c r="BA56" s="54">
        <v>0.1468545005160722</v>
      </c>
      <c r="BB56" s="53">
        <v>0.06934276837437621</v>
      </c>
      <c r="BC56" s="53">
        <v>2.711273842649166</v>
      </c>
      <c r="BD56" s="54">
        <v>0.8221281010111429</v>
      </c>
      <c r="BE56" s="54">
        <v>1.1708075764336232</v>
      </c>
      <c r="BF56" s="53">
        <v>0.5228958939185689</v>
      </c>
      <c r="BG56" s="54">
        <v>0.22335725726107272</v>
      </c>
      <c r="BH56" s="54">
        <v>0</v>
      </c>
      <c r="BI56" s="54">
        <v>0</v>
      </c>
      <c r="BJ56" s="54">
        <v>0.06915592107869187</v>
      </c>
      <c r="BK56" s="119">
        <v>1151.178894327391</v>
      </c>
      <c r="BL56" s="53">
        <v>245.38535759956534</v>
      </c>
      <c r="BM56" s="54">
        <v>9.309165756720336</v>
      </c>
      <c r="BN56" s="54">
        <v>3.969055098277941</v>
      </c>
      <c r="BO56" s="54">
        <v>25.377084001312415</v>
      </c>
      <c r="BP56" s="54">
        <v>28.49968348068111</v>
      </c>
      <c r="BQ56" s="54">
        <v>5.873111254111575</v>
      </c>
      <c r="BR56" s="54">
        <v>13.794868575349161</v>
      </c>
      <c r="BS56" s="54">
        <v>49.61067750082026</v>
      </c>
      <c r="BT56" s="54">
        <v>4.542325023113011</v>
      </c>
      <c r="BU56" s="54">
        <v>19.811433709195352</v>
      </c>
      <c r="BV56" s="54">
        <v>4.239864094751011</v>
      </c>
      <c r="BW56" s="54">
        <v>4.935668476095877</v>
      </c>
      <c r="BX56" s="54">
        <v>9.18583906767684</v>
      </c>
      <c r="BY56" s="54">
        <v>12.31573306546905</v>
      </c>
      <c r="BZ56" s="54">
        <v>5.589484533154558</v>
      </c>
      <c r="CA56" s="54">
        <v>10.273992874391531</v>
      </c>
      <c r="CB56" s="54">
        <v>8.184569253455368</v>
      </c>
      <c r="CC56" s="53">
        <v>2.2476982281644644</v>
      </c>
      <c r="CD56" s="53">
        <v>11.983645629903341</v>
      </c>
      <c r="CE56" s="53">
        <v>1.8081287542292888</v>
      </c>
      <c r="CF56" s="53">
        <v>20.574308795799073</v>
      </c>
      <c r="CG56" s="54">
        <v>0</v>
      </c>
      <c r="CH56" s="54">
        <v>0</v>
      </c>
      <c r="CI56" s="54">
        <v>0</v>
      </c>
      <c r="CJ56" s="54">
        <v>2.852052069109583</v>
      </c>
      <c r="CK56" s="54">
        <v>4.432458813250612</v>
      </c>
      <c r="CL56" s="54">
        <v>4.820346325199497</v>
      </c>
      <c r="CM56" s="54">
        <v>2.485061558710036</v>
      </c>
      <c r="CN56" s="54">
        <v>1.0146480805924702</v>
      </c>
      <c r="CO56" s="54">
        <v>0.5822012255687818</v>
      </c>
      <c r="CP56" s="54">
        <v>0</v>
      </c>
      <c r="CQ56" s="54">
        <v>0</v>
      </c>
      <c r="CR56" s="54">
        <v>0</v>
      </c>
      <c r="CS56" s="54">
        <v>0</v>
      </c>
      <c r="CT56" s="54">
        <v>0</v>
      </c>
      <c r="CU56" s="53">
        <v>0</v>
      </c>
      <c r="CV56" s="54">
        <v>0</v>
      </c>
      <c r="CW56" s="54">
        <v>0</v>
      </c>
      <c r="CX56" s="54">
        <v>0</v>
      </c>
      <c r="CY56" s="54">
        <v>0</v>
      </c>
      <c r="CZ56" s="53">
        <v>778.0343813971843</v>
      </c>
      <c r="DA56" s="54">
        <v>4.823403146956893</v>
      </c>
      <c r="DB56" s="54">
        <v>26.141154910608517</v>
      </c>
      <c r="DC56" s="54">
        <v>465.99640804758775</v>
      </c>
      <c r="DD56" s="54">
        <v>221.49999514197032</v>
      </c>
      <c r="DE56" s="54">
        <v>23.424088801793136</v>
      </c>
      <c r="DF56" s="120">
        <v>19.358710185644</v>
      </c>
      <c r="DG56" s="121">
        <v>11.191764369117582</v>
      </c>
      <c r="DH56" s="121">
        <v>3.3815474095117235</v>
      </c>
      <c r="DI56" s="53">
        <v>50.781447707794754</v>
      </c>
      <c r="DJ56" s="54">
        <v>5.608961495256694</v>
      </c>
      <c r="DK56" s="54">
        <v>23.09520766582137</v>
      </c>
      <c r="DL56" s="54">
        <v>0.29487492815721483</v>
      </c>
      <c r="DM56" s="53">
        <v>11.955065467555462</v>
      </c>
      <c r="DN56" s="54">
        <v>8.70549203993151</v>
      </c>
      <c r="DO56" s="54">
        <v>1.1761663568738505</v>
      </c>
      <c r="DP56" s="53">
        <v>1.1201943809786465</v>
      </c>
      <c r="DQ56" s="53">
        <v>4.852947441350503</v>
      </c>
      <c r="DR56" s="54">
        <v>1.4614522818165445</v>
      </c>
      <c r="DS56" s="54">
        <v>0</v>
      </c>
      <c r="DT56" s="53">
        <v>3.0772180081928804</v>
      </c>
      <c r="DU56" s="53">
        <v>0</v>
      </c>
      <c r="DV56" s="54">
        <v>0</v>
      </c>
      <c r="DW56" s="54">
        <v>0</v>
      </c>
      <c r="DX56" s="54">
        <v>0</v>
      </c>
      <c r="DY56" s="122">
        <v>167.99761732328545</v>
      </c>
      <c r="DZ56" s="53">
        <v>123.62138459825215</v>
      </c>
      <c r="EA56" s="54">
        <v>15.369415788297529</v>
      </c>
      <c r="EB56" s="54">
        <v>32.218295937715574</v>
      </c>
      <c r="EC56" s="54">
        <v>10.813234169736567</v>
      </c>
      <c r="ED56" s="54">
        <v>12.79247020346176</v>
      </c>
      <c r="EE56" s="54">
        <v>10.475541315300328</v>
      </c>
      <c r="EF56" s="54">
        <v>41.95247202709136</v>
      </c>
      <c r="EG56" s="53">
        <v>44.37616546000683</v>
      </c>
      <c r="EH56" s="54">
        <v>28.705581726633437</v>
      </c>
      <c r="EI56" s="54">
        <v>15.447779544107547</v>
      </c>
      <c r="EJ56" s="54">
        <v>0.22280418926584708</v>
      </c>
    </row>
    <row r="57" spans="1:140" ht="12.75">
      <c r="A57" s="12">
        <v>37</v>
      </c>
      <c r="B57" s="12" t="s">
        <v>75</v>
      </c>
      <c r="C57" s="12">
        <v>9</v>
      </c>
      <c r="D57" s="12" t="s">
        <v>76</v>
      </c>
      <c r="E57" s="12">
        <v>0</v>
      </c>
      <c r="F57" s="28">
        <v>0</v>
      </c>
      <c r="G57" s="28">
        <v>38.6</v>
      </c>
      <c r="H57" s="54">
        <v>0</v>
      </c>
      <c r="I57" s="111" t="s">
        <v>75</v>
      </c>
      <c r="J57" s="112" t="s">
        <v>775</v>
      </c>
      <c r="K57" s="113" t="s">
        <v>778</v>
      </c>
      <c r="L57" s="114">
        <v>38622.08</v>
      </c>
      <c r="M57" s="115">
        <v>911.2510745148888</v>
      </c>
      <c r="N57" s="116">
        <v>890.6581897469764</v>
      </c>
      <c r="O57" s="117">
        <v>932.7558729317138</v>
      </c>
      <c r="P57" s="118">
        <v>28.684004072281965</v>
      </c>
      <c r="Q57" s="115">
        <v>6.983285208875337</v>
      </c>
      <c r="R57" s="53">
        <v>2.9148067633850894</v>
      </c>
      <c r="S57" s="53">
        <v>0.02683723921653106</v>
      </c>
      <c r="T57" s="54">
        <v>0.0030174449434106085</v>
      </c>
      <c r="U57" s="54">
        <v>0</v>
      </c>
      <c r="V57" s="54">
        <v>0</v>
      </c>
      <c r="W57" s="53">
        <v>0.298468389066565</v>
      </c>
      <c r="X57" s="53">
        <v>0.0897212164647787</v>
      </c>
      <c r="Y57" s="53">
        <v>0.03151979385884965</v>
      </c>
      <c r="Z57" s="53">
        <v>0</v>
      </c>
      <c r="AA57" s="53">
        <v>0.002537926491789153</v>
      </c>
      <c r="AB57" s="53">
        <v>0</v>
      </c>
      <c r="AC57" s="54">
        <v>0.010356770013422374</v>
      </c>
      <c r="AD57" s="54">
        <v>0.018624838434387787</v>
      </c>
      <c r="AE57" s="53">
        <v>0.3905750285846852</v>
      </c>
      <c r="AF57" s="53">
        <v>0.4259568619815401</v>
      </c>
      <c r="AG57" s="53">
        <v>0.20187079515137454</v>
      </c>
      <c r="AH57" s="53">
        <v>0</v>
      </c>
      <c r="AI57" s="53">
        <v>0</v>
      </c>
      <c r="AJ57" s="54">
        <v>0</v>
      </c>
      <c r="AK57" s="53">
        <v>0</v>
      </c>
      <c r="AL57" s="54">
        <v>0</v>
      </c>
      <c r="AM57" s="54">
        <v>0</v>
      </c>
      <c r="AN57" s="54">
        <v>0</v>
      </c>
      <c r="AO57" s="54">
        <v>0</v>
      </c>
      <c r="AP57" s="53">
        <v>0</v>
      </c>
      <c r="AQ57" s="53">
        <v>0</v>
      </c>
      <c r="AR57" s="53">
        <v>0</v>
      </c>
      <c r="AS57" s="53">
        <v>0</v>
      </c>
      <c r="AT57" s="53">
        <v>0</v>
      </c>
      <c r="AU57" s="54">
        <v>0</v>
      </c>
      <c r="AV57" s="54">
        <v>0</v>
      </c>
      <c r="AW57" s="54">
        <v>0</v>
      </c>
      <c r="AX57" s="53">
        <v>17.704442640064958</v>
      </c>
      <c r="AY57" s="54">
        <v>17.653883478051934</v>
      </c>
      <c r="AZ57" s="54">
        <v>0.0387257755149386</v>
      </c>
      <c r="BA57" s="54">
        <v>0.011834422175087409</v>
      </c>
      <c r="BB57" s="53">
        <v>0.037085004225562164</v>
      </c>
      <c r="BC57" s="53">
        <v>3.4509845145574762</v>
      </c>
      <c r="BD57" s="54">
        <v>1.3715996134853432</v>
      </c>
      <c r="BE57" s="54">
        <v>1.1175156801498003</v>
      </c>
      <c r="BF57" s="53">
        <v>0.5082048921238835</v>
      </c>
      <c r="BG57" s="54">
        <v>0.16945358717086187</v>
      </c>
      <c r="BH57" s="54">
        <v>0.011129643975674019</v>
      </c>
      <c r="BI57" s="54">
        <v>0.0026614309741992146</v>
      </c>
      <c r="BJ57" s="54">
        <v>0.15861108464380994</v>
      </c>
      <c r="BK57" s="119">
        <v>820.8866534376191</v>
      </c>
      <c r="BL57" s="53">
        <v>244.62613095928546</v>
      </c>
      <c r="BM57" s="54">
        <v>5.585949798664391</v>
      </c>
      <c r="BN57" s="54">
        <v>4.5561347291497505</v>
      </c>
      <c r="BO57" s="54">
        <v>18.22481596019686</v>
      </c>
      <c r="BP57" s="54">
        <v>28.963121613336206</v>
      </c>
      <c r="BQ57" s="54">
        <v>5.784722107146999</v>
      </c>
      <c r="BR57" s="54">
        <v>10.625691314398395</v>
      </c>
      <c r="BS57" s="54">
        <v>59.11483793726283</v>
      </c>
      <c r="BT57" s="54">
        <v>4.728261657580327</v>
      </c>
      <c r="BU57" s="54">
        <v>15.400146755431088</v>
      </c>
      <c r="BV57" s="54">
        <v>5.50097250070426</v>
      </c>
      <c r="BW57" s="54">
        <v>3.904051775564651</v>
      </c>
      <c r="BX57" s="54">
        <v>6.102957168541932</v>
      </c>
      <c r="BY57" s="54">
        <v>10.775657344192751</v>
      </c>
      <c r="BZ57" s="54">
        <v>8.109457077402357</v>
      </c>
      <c r="CA57" s="54">
        <v>8.998417485541948</v>
      </c>
      <c r="CB57" s="54">
        <v>7.8939844772731025</v>
      </c>
      <c r="CC57" s="53">
        <v>4.911327924337581</v>
      </c>
      <c r="CD57" s="53">
        <v>13.76459268894891</v>
      </c>
      <c r="CE57" s="53">
        <v>2.439227509238239</v>
      </c>
      <c r="CF57" s="53">
        <v>15.46429141050922</v>
      </c>
      <c r="CG57" s="54">
        <v>0.02510688186653852</v>
      </c>
      <c r="CH57" s="54">
        <v>0.0026614309741992146</v>
      </c>
      <c r="CI57" s="54">
        <v>0.12604163214409994</v>
      </c>
      <c r="CJ57" s="54">
        <v>1.512239889721113</v>
      </c>
      <c r="CK57" s="54">
        <v>3.8577363000646256</v>
      </c>
      <c r="CL57" s="54">
        <v>3.8556934271794785</v>
      </c>
      <c r="CM57" s="54">
        <v>1.0444686044873814</v>
      </c>
      <c r="CN57" s="54">
        <v>1.2585777358443666</v>
      </c>
      <c r="CO57" s="54">
        <v>0.8989862793510862</v>
      </c>
      <c r="CP57" s="54">
        <v>0</v>
      </c>
      <c r="CQ57" s="54">
        <v>0</v>
      </c>
      <c r="CR57" s="54">
        <v>0</v>
      </c>
      <c r="CS57" s="54">
        <v>0</v>
      </c>
      <c r="CT57" s="54">
        <v>0</v>
      </c>
      <c r="CU57" s="53">
        <v>0</v>
      </c>
      <c r="CV57" s="54">
        <v>0</v>
      </c>
      <c r="CW57" s="54">
        <v>0</v>
      </c>
      <c r="CX57" s="54">
        <v>0</v>
      </c>
      <c r="CY57" s="54">
        <v>0</v>
      </c>
      <c r="CZ57" s="53">
        <v>460.2092896084312</v>
      </c>
      <c r="DA57" s="54">
        <v>3.305593587916549</v>
      </c>
      <c r="DB57" s="54">
        <v>11.718830264967602</v>
      </c>
      <c r="DC57" s="54">
        <v>199.7580399605614</v>
      </c>
      <c r="DD57" s="54">
        <v>111.4185978590485</v>
      </c>
      <c r="DE57" s="54">
        <v>7.197038585182362</v>
      </c>
      <c r="DF57" s="120">
        <v>22.76295839064079</v>
      </c>
      <c r="DG57" s="121">
        <v>15.382724079076011</v>
      </c>
      <c r="DH57" s="121">
        <v>2.831181023911711</v>
      </c>
      <c r="DI57" s="53">
        <v>40.754977463668446</v>
      </c>
      <c r="DJ57" s="54">
        <v>4.142050350473096</v>
      </c>
      <c r="DK57" s="54">
        <v>14.502753347308067</v>
      </c>
      <c r="DL57" s="54">
        <v>0.178776233698444</v>
      </c>
      <c r="DM57" s="53">
        <v>11.050386203953801</v>
      </c>
      <c r="DN57" s="54">
        <v>10.39982310636817</v>
      </c>
      <c r="DO57" s="54">
        <v>0.19088640487513878</v>
      </c>
      <c r="DP57" s="53">
        <v>0.10735750120138532</v>
      </c>
      <c r="DQ57" s="53">
        <v>1.53222224178501</v>
      </c>
      <c r="DR57" s="54">
        <v>0.8321486051502145</v>
      </c>
      <c r="DS57" s="54">
        <v>0.010949177258190132</v>
      </c>
      <c r="DT57" s="53">
        <v>3.2497705975442024</v>
      </c>
      <c r="DU57" s="53">
        <v>0.014059315293220872</v>
      </c>
      <c r="DV57" s="54">
        <v>0</v>
      </c>
      <c r="DW57" s="54">
        <v>0.0032326068404394583</v>
      </c>
      <c r="DX57" s="54">
        <v>0</v>
      </c>
      <c r="DY57" s="122">
        <v>61.68041700498782</v>
      </c>
      <c r="DZ57" s="53">
        <v>42.55767685220475</v>
      </c>
      <c r="EA57" s="54">
        <v>15.565026534044772</v>
      </c>
      <c r="EB57" s="54">
        <v>4.236677568893233</v>
      </c>
      <c r="EC57" s="54">
        <v>9.959463602167464</v>
      </c>
      <c r="ED57" s="54">
        <v>1.0787694500140852</v>
      </c>
      <c r="EE57" s="54">
        <v>2.903683592390674</v>
      </c>
      <c r="EF57" s="54">
        <v>8.814046265763004</v>
      </c>
      <c r="EG57" s="53">
        <v>19.1227634555156</v>
      </c>
      <c r="EH57" s="54">
        <v>17.327088546240905</v>
      </c>
      <c r="EI57" s="54">
        <v>1.7877048569108651</v>
      </c>
      <c r="EJ57" s="54">
        <v>0</v>
      </c>
    </row>
    <row r="58" spans="1:140" ht="12.75">
      <c r="A58" s="12">
        <v>38</v>
      </c>
      <c r="B58" s="12" t="s">
        <v>77</v>
      </c>
      <c r="C58" s="12">
        <v>9</v>
      </c>
      <c r="D58" s="12" t="s">
        <v>78</v>
      </c>
      <c r="E58" s="12">
        <v>0</v>
      </c>
      <c r="F58" s="28">
        <v>0</v>
      </c>
      <c r="G58" s="28">
        <v>9.9</v>
      </c>
      <c r="H58" s="54">
        <v>0</v>
      </c>
      <c r="I58" s="111" t="s">
        <v>77</v>
      </c>
      <c r="J58" s="112" t="s">
        <v>775</v>
      </c>
      <c r="K58" s="113" t="s">
        <v>775</v>
      </c>
      <c r="L58" s="114">
        <v>9922.785</v>
      </c>
      <c r="M58" s="115">
        <v>1231.114718297333</v>
      </c>
      <c r="N58" s="116">
        <v>1204.7269724769458</v>
      </c>
      <c r="O58" s="117">
        <v>1257.4037015493427</v>
      </c>
      <c r="P58" s="118">
        <v>19.884846844912996</v>
      </c>
      <c r="Q58" s="115">
        <v>6.4670614147137115</v>
      </c>
      <c r="R58" s="53">
        <v>3.0961821706305237</v>
      </c>
      <c r="S58" s="53">
        <v>0.038095151713959344</v>
      </c>
      <c r="T58" s="54">
        <v>0</v>
      </c>
      <c r="U58" s="54">
        <v>0</v>
      </c>
      <c r="V58" s="54">
        <v>0</v>
      </c>
      <c r="W58" s="53">
        <v>0.08000374894749811</v>
      </c>
      <c r="X58" s="53">
        <v>0.19050296867260552</v>
      </c>
      <c r="Y58" s="53">
        <v>0.02754972520315617</v>
      </c>
      <c r="Z58" s="53">
        <v>0</v>
      </c>
      <c r="AA58" s="53">
        <v>0</v>
      </c>
      <c r="AB58" s="53">
        <v>0</v>
      </c>
      <c r="AC58" s="54">
        <v>0</v>
      </c>
      <c r="AD58" s="54">
        <v>0.02754972520315617</v>
      </c>
      <c r="AE58" s="53">
        <v>0.8385367616047308</v>
      </c>
      <c r="AF58" s="53">
        <v>0.05976547914723537</v>
      </c>
      <c r="AG58" s="53">
        <v>0.13658161493975735</v>
      </c>
      <c r="AH58" s="53">
        <v>0</v>
      </c>
      <c r="AI58" s="53">
        <v>0</v>
      </c>
      <c r="AJ58" s="54">
        <v>0</v>
      </c>
      <c r="AK58" s="53">
        <v>0</v>
      </c>
      <c r="AL58" s="54">
        <v>0</v>
      </c>
      <c r="AM58" s="54">
        <v>0</v>
      </c>
      <c r="AN58" s="54">
        <v>0</v>
      </c>
      <c r="AO58" s="54">
        <v>0</v>
      </c>
      <c r="AP58" s="53">
        <v>0</v>
      </c>
      <c r="AQ58" s="53">
        <v>0</v>
      </c>
      <c r="AR58" s="53">
        <v>0</v>
      </c>
      <c r="AS58" s="53">
        <v>0</v>
      </c>
      <c r="AT58" s="53">
        <v>0</v>
      </c>
      <c r="AU58" s="54">
        <v>0</v>
      </c>
      <c r="AV58" s="54">
        <v>0</v>
      </c>
      <c r="AW58" s="54">
        <v>0</v>
      </c>
      <c r="AX58" s="53">
        <v>9.04576789681526</v>
      </c>
      <c r="AY58" s="54">
        <v>8.897404307359274</v>
      </c>
      <c r="AZ58" s="54">
        <v>0.10147252006367163</v>
      </c>
      <c r="BA58" s="54">
        <v>0.04689106939231274</v>
      </c>
      <c r="BB58" s="53">
        <v>0.07928318511385665</v>
      </c>
      <c r="BC58" s="53">
        <v>3.9433001924358937</v>
      </c>
      <c r="BD58" s="54">
        <v>2.2306862438317467</v>
      </c>
      <c r="BE58" s="54">
        <v>0.7632625316380431</v>
      </c>
      <c r="BF58" s="53">
        <v>0.3494351636158599</v>
      </c>
      <c r="BG58" s="54">
        <v>0.0675102806318992</v>
      </c>
      <c r="BH58" s="54">
        <v>0</v>
      </c>
      <c r="BI58" s="54">
        <v>0</v>
      </c>
      <c r="BJ58" s="54">
        <v>0.13744830710329814</v>
      </c>
      <c r="BK58" s="119">
        <v>1122.7936511775677</v>
      </c>
      <c r="BL58" s="53">
        <v>313.5625734105899</v>
      </c>
      <c r="BM58" s="54">
        <v>17.23769082974185</v>
      </c>
      <c r="BN58" s="54">
        <v>6.751997549075184</v>
      </c>
      <c r="BO58" s="54">
        <v>20.438354756250387</v>
      </c>
      <c r="BP58" s="54">
        <v>46.317631592340256</v>
      </c>
      <c r="BQ58" s="54">
        <v>8.699831750864298</v>
      </c>
      <c r="BR58" s="54">
        <v>15.794466976761061</v>
      </c>
      <c r="BS58" s="54">
        <v>76.28068128050744</v>
      </c>
      <c r="BT58" s="54">
        <v>4.994432510630836</v>
      </c>
      <c r="BU58" s="54">
        <v>22.193950589476646</v>
      </c>
      <c r="BV58" s="54">
        <v>5.079199035351466</v>
      </c>
      <c r="BW58" s="54">
        <v>4.1641968459459715</v>
      </c>
      <c r="BX58" s="54">
        <v>5.877075841107108</v>
      </c>
      <c r="BY58" s="54">
        <v>12.221347131878803</v>
      </c>
      <c r="BZ58" s="54">
        <v>7.748528260967058</v>
      </c>
      <c r="CA58" s="54">
        <v>9.848341972540977</v>
      </c>
      <c r="CB58" s="54">
        <v>9.617142767882202</v>
      </c>
      <c r="CC58" s="53">
        <v>4.9121340430131255</v>
      </c>
      <c r="CD58" s="53">
        <v>22.002179831569464</v>
      </c>
      <c r="CE58" s="53">
        <v>2.5218000793124107</v>
      </c>
      <c r="CF58" s="53">
        <v>24.81436411249463</v>
      </c>
      <c r="CG58" s="54">
        <v>0</v>
      </c>
      <c r="CH58" s="54">
        <v>0</v>
      </c>
      <c r="CI58" s="54">
        <v>0.5488499448491527</v>
      </c>
      <c r="CJ58" s="54">
        <v>1.6032978644604312</v>
      </c>
      <c r="CK58" s="54">
        <v>3.6543268850428583</v>
      </c>
      <c r="CL58" s="54">
        <v>10.702761371933384</v>
      </c>
      <c r="CM58" s="54">
        <v>1.3817270050696453</v>
      </c>
      <c r="CN58" s="54">
        <v>0.99267090841936</v>
      </c>
      <c r="CO58" s="54">
        <v>1.599732333210888</v>
      </c>
      <c r="CP58" s="54">
        <v>0</v>
      </c>
      <c r="CQ58" s="54">
        <v>0</v>
      </c>
      <c r="CR58" s="54">
        <v>0</v>
      </c>
      <c r="CS58" s="54">
        <v>0</v>
      </c>
      <c r="CT58" s="54">
        <v>0</v>
      </c>
      <c r="CU58" s="53">
        <v>0</v>
      </c>
      <c r="CV58" s="54">
        <v>0</v>
      </c>
      <c r="CW58" s="54">
        <v>0</v>
      </c>
      <c r="CX58" s="54">
        <v>0</v>
      </c>
      <c r="CY58" s="54">
        <v>0</v>
      </c>
      <c r="CZ58" s="53">
        <v>616.8985824040327</v>
      </c>
      <c r="DA58" s="54">
        <v>3.4976722764828625</v>
      </c>
      <c r="DB58" s="54">
        <v>38.45833604174634</v>
      </c>
      <c r="DC58" s="54">
        <v>296.48843545436085</v>
      </c>
      <c r="DD58" s="54">
        <v>168.87698362909202</v>
      </c>
      <c r="DE58" s="54">
        <v>17.004026591324916</v>
      </c>
      <c r="DF58" s="120">
        <v>34.409694455739995</v>
      </c>
      <c r="DG58" s="121">
        <v>28.073015791433555</v>
      </c>
      <c r="DH58" s="121">
        <v>1.950796071868936</v>
      </c>
      <c r="DI58" s="53">
        <v>88.22310470296394</v>
      </c>
      <c r="DJ58" s="54">
        <v>7.573344580175828</v>
      </c>
      <c r="DK58" s="54">
        <v>56.95894852100494</v>
      </c>
      <c r="DL58" s="54">
        <v>0.36516965751046715</v>
      </c>
      <c r="DM58" s="53">
        <v>9.087838746884065</v>
      </c>
      <c r="DN58" s="54">
        <v>6.622539942163415</v>
      </c>
      <c r="DO58" s="54">
        <v>0.49048225876102325</v>
      </c>
      <c r="DP58" s="53">
        <v>0.26404986100172484</v>
      </c>
      <c r="DQ58" s="53">
        <v>2.958726809056127</v>
      </c>
      <c r="DR58" s="54">
        <v>0.5395279651831618</v>
      </c>
      <c r="DS58" s="54">
        <v>0.2938590325196001</v>
      </c>
      <c r="DT58" s="53">
        <v>3.1182939063982547</v>
      </c>
      <c r="DU58" s="53">
        <v>0.019640655320053796</v>
      </c>
      <c r="DV58" s="54">
        <v>0</v>
      </c>
      <c r="DW58" s="54">
        <v>0</v>
      </c>
      <c r="DX58" s="54">
        <v>0</v>
      </c>
      <c r="DY58" s="122">
        <v>88.43721797862193</v>
      </c>
      <c r="DZ58" s="53">
        <v>57.864873621669716</v>
      </c>
      <c r="EA58" s="54">
        <v>15.96283704625264</v>
      </c>
      <c r="EB58" s="54">
        <v>0.8509586774277583</v>
      </c>
      <c r="EC58" s="54">
        <v>28.749589958867396</v>
      </c>
      <c r="ED58" s="54">
        <v>1.7431184894160259</v>
      </c>
      <c r="EE58" s="54">
        <v>2.1602261864990524</v>
      </c>
      <c r="EF58" s="54">
        <v>8.398157372149049</v>
      </c>
      <c r="EG58" s="53">
        <v>30.57234435695221</v>
      </c>
      <c r="EH58" s="54">
        <v>28.166054187408072</v>
      </c>
      <c r="EI58" s="54">
        <v>2.3960168440614202</v>
      </c>
      <c r="EJ58" s="54">
        <v>0.010278364390642345</v>
      </c>
    </row>
    <row r="59" spans="1:140" ht="22.5">
      <c r="A59" s="13">
        <v>39</v>
      </c>
      <c r="B59" s="13" t="s">
        <v>411</v>
      </c>
      <c r="C59" s="13">
        <v>8</v>
      </c>
      <c r="D59" s="13" t="s">
        <v>79</v>
      </c>
      <c r="E59" s="13">
        <v>0</v>
      </c>
      <c r="F59" s="27">
        <v>0</v>
      </c>
      <c r="G59" s="27">
        <v>0.042</v>
      </c>
      <c r="H59" s="54">
        <v>0</v>
      </c>
      <c r="I59" s="111" t="s">
        <v>461</v>
      </c>
      <c r="J59" s="112" t="s">
        <v>776</v>
      </c>
      <c r="K59" s="113" t="s">
        <v>776</v>
      </c>
      <c r="L59" s="114">
        <v>41.841</v>
      </c>
      <c r="M59" s="115">
        <v>851.6579431657943</v>
      </c>
      <c r="N59" s="116">
        <v>847.5531177553117</v>
      </c>
      <c r="O59" s="117">
        <v>856.3404316340432</v>
      </c>
      <c r="P59" s="118">
        <v>172.37446523744651</v>
      </c>
      <c r="Q59" s="115">
        <v>68.96990989699098</v>
      </c>
      <c r="R59" s="53">
        <v>3.7814583781458375</v>
      </c>
      <c r="S59" s="53">
        <v>0</v>
      </c>
      <c r="T59" s="54">
        <v>0</v>
      </c>
      <c r="U59" s="54">
        <v>0</v>
      </c>
      <c r="V59" s="54">
        <v>0</v>
      </c>
      <c r="W59" s="53">
        <v>5.191319519131952</v>
      </c>
      <c r="X59" s="53">
        <v>8.651800865180086</v>
      </c>
      <c r="Y59" s="53">
        <v>0</v>
      </c>
      <c r="Z59" s="53">
        <v>0</v>
      </c>
      <c r="AA59" s="53">
        <v>0</v>
      </c>
      <c r="AB59" s="53">
        <v>0</v>
      </c>
      <c r="AC59" s="54">
        <v>0</v>
      </c>
      <c r="AD59" s="54">
        <v>0</v>
      </c>
      <c r="AE59" s="53">
        <v>3.2915083291508327</v>
      </c>
      <c r="AF59" s="53">
        <v>0</v>
      </c>
      <c r="AG59" s="53">
        <v>0</v>
      </c>
      <c r="AH59" s="53">
        <v>0</v>
      </c>
      <c r="AI59" s="53">
        <v>0</v>
      </c>
      <c r="AJ59" s="54">
        <v>0</v>
      </c>
      <c r="AK59" s="53">
        <v>0</v>
      </c>
      <c r="AL59" s="54">
        <v>0</v>
      </c>
      <c r="AM59" s="54">
        <v>0</v>
      </c>
      <c r="AN59" s="54">
        <v>0</v>
      </c>
      <c r="AO59" s="54">
        <v>0</v>
      </c>
      <c r="AP59" s="53">
        <v>0</v>
      </c>
      <c r="AQ59" s="53">
        <v>0</v>
      </c>
      <c r="AR59" s="53">
        <v>0</v>
      </c>
      <c r="AS59" s="53">
        <v>0</v>
      </c>
      <c r="AT59" s="53">
        <v>0</v>
      </c>
      <c r="AU59" s="54">
        <v>0</v>
      </c>
      <c r="AV59" s="54">
        <v>0</v>
      </c>
      <c r="AW59" s="54">
        <v>0</v>
      </c>
      <c r="AX59" s="53">
        <v>65.04552950455295</v>
      </c>
      <c r="AY59" s="54">
        <v>65.04552950455295</v>
      </c>
      <c r="AZ59" s="54">
        <v>0</v>
      </c>
      <c r="BA59" s="54">
        <v>0</v>
      </c>
      <c r="BB59" s="53">
        <v>2.0317392031739203</v>
      </c>
      <c r="BC59" s="53">
        <v>22.808489280848924</v>
      </c>
      <c r="BD59" s="54">
        <v>4.106976410697641</v>
      </c>
      <c r="BE59" s="54">
        <v>16.942472694247268</v>
      </c>
      <c r="BF59" s="53">
        <v>13.518797351879735</v>
      </c>
      <c r="BG59" s="54">
        <v>6.522310652231066</v>
      </c>
      <c r="BH59" s="54">
        <v>0</v>
      </c>
      <c r="BI59" s="54">
        <v>0</v>
      </c>
      <c r="BJ59" s="54">
        <v>6.99648669964867</v>
      </c>
      <c r="BK59" s="119">
        <v>635.2321885232188</v>
      </c>
      <c r="BL59" s="53">
        <v>97.04548170454818</v>
      </c>
      <c r="BM59" s="54">
        <v>3.2071413207141317</v>
      </c>
      <c r="BN59" s="54">
        <v>1.727731172773117</v>
      </c>
      <c r="BO59" s="54">
        <v>10.119978011997802</v>
      </c>
      <c r="BP59" s="54">
        <v>7.322960732296073</v>
      </c>
      <c r="BQ59" s="54">
        <v>0</v>
      </c>
      <c r="BR59" s="54">
        <v>2.8491192849119282</v>
      </c>
      <c r="BS59" s="54">
        <v>4.423890442389044</v>
      </c>
      <c r="BT59" s="54">
        <v>0</v>
      </c>
      <c r="BU59" s="54">
        <v>12.632585263258525</v>
      </c>
      <c r="BV59" s="54">
        <v>4.278100427810043</v>
      </c>
      <c r="BW59" s="54">
        <v>3.988910398891039</v>
      </c>
      <c r="BX59" s="54">
        <v>1.397911139791114</v>
      </c>
      <c r="BY59" s="54">
        <v>18.416624841662486</v>
      </c>
      <c r="BZ59" s="54">
        <v>2.109892210989221</v>
      </c>
      <c r="CA59" s="54">
        <v>2.522645252264525</v>
      </c>
      <c r="CB59" s="54">
        <v>0.4440620444062044</v>
      </c>
      <c r="CC59" s="53">
        <v>0</v>
      </c>
      <c r="CD59" s="53">
        <v>25.746277574627758</v>
      </c>
      <c r="CE59" s="53">
        <v>13.553452355345236</v>
      </c>
      <c r="CF59" s="53">
        <v>21.287493128749315</v>
      </c>
      <c r="CG59" s="54">
        <v>0</v>
      </c>
      <c r="CH59" s="54">
        <v>0</v>
      </c>
      <c r="CI59" s="54">
        <v>0</v>
      </c>
      <c r="CJ59" s="54">
        <v>5.422671542267154</v>
      </c>
      <c r="CK59" s="54">
        <v>4.157644415764442</v>
      </c>
      <c r="CL59" s="54">
        <v>0</v>
      </c>
      <c r="CM59" s="54">
        <v>0</v>
      </c>
      <c r="CN59" s="54">
        <v>0</v>
      </c>
      <c r="CO59" s="54">
        <v>0</v>
      </c>
      <c r="CP59" s="54">
        <v>0</v>
      </c>
      <c r="CQ59" s="54">
        <v>0</v>
      </c>
      <c r="CR59" s="54">
        <v>0</v>
      </c>
      <c r="CS59" s="54">
        <v>0</v>
      </c>
      <c r="CT59" s="54">
        <v>0</v>
      </c>
      <c r="CU59" s="53">
        <v>0</v>
      </c>
      <c r="CV59" s="54">
        <v>0</v>
      </c>
      <c r="CW59" s="54">
        <v>0</v>
      </c>
      <c r="CX59" s="54">
        <v>0</v>
      </c>
      <c r="CY59" s="54">
        <v>0</v>
      </c>
      <c r="CZ59" s="53">
        <v>388.6917138691714</v>
      </c>
      <c r="DA59" s="54">
        <v>0</v>
      </c>
      <c r="DB59" s="54">
        <v>0</v>
      </c>
      <c r="DC59" s="54">
        <v>110.1847470184747</v>
      </c>
      <c r="DD59" s="54">
        <v>200.3116560311656</v>
      </c>
      <c r="DE59" s="54">
        <v>0.46605004660500465</v>
      </c>
      <c r="DF59" s="120">
        <v>11.224636122463613</v>
      </c>
      <c r="DG59" s="121">
        <v>4.129920412992041</v>
      </c>
      <c r="DH59" s="121">
        <v>0.3472670347267035</v>
      </c>
      <c r="DI59" s="53">
        <v>36.85571568557157</v>
      </c>
      <c r="DJ59" s="54">
        <v>2.5627972562797257</v>
      </c>
      <c r="DK59" s="54">
        <v>17.257474725747475</v>
      </c>
      <c r="DL59" s="54">
        <v>0</v>
      </c>
      <c r="DM59" s="53">
        <v>28.880045888004584</v>
      </c>
      <c r="DN59" s="54">
        <v>26.702277670227765</v>
      </c>
      <c r="DO59" s="54">
        <v>0</v>
      </c>
      <c r="DP59" s="53">
        <v>1.9574101957410193</v>
      </c>
      <c r="DQ59" s="53">
        <v>0</v>
      </c>
      <c r="DR59" s="54">
        <v>0</v>
      </c>
      <c r="DS59" s="54">
        <v>0</v>
      </c>
      <c r="DT59" s="53">
        <v>9.9899619989962</v>
      </c>
      <c r="DU59" s="53">
        <v>0</v>
      </c>
      <c r="DV59" s="54">
        <v>0</v>
      </c>
      <c r="DW59" s="54">
        <v>0</v>
      </c>
      <c r="DX59" s="54">
        <v>0</v>
      </c>
      <c r="DY59" s="122">
        <v>44.05128940512894</v>
      </c>
      <c r="DZ59" s="53">
        <v>32.19569321956932</v>
      </c>
      <c r="EA59" s="54">
        <v>14.695394469539446</v>
      </c>
      <c r="EB59" s="54">
        <v>0</v>
      </c>
      <c r="EC59" s="54">
        <v>4.565617456561745</v>
      </c>
      <c r="ED59" s="54">
        <v>2.386415238641524</v>
      </c>
      <c r="EE59" s="54">
        <v>8.95174589517459</v>
      </c>
      <c r="EF59" s="54">
        <v>1.5965201596520158</v>
      </c>
      <c r="EG59" s="53">
        <v>11.855596185559618</v>
      </c>
      <c r="EH59" s="54">
        <v>0</v>
      </c>
      <c r="EI59" s="54">
        <v>11.855596185559618</v>
      </c>
      <c r="EJ59" s="54">
        <v>0</v>
      </c>
    </row>
    <row r="60" spans="1:140" ht="12.75">
      <c r="A60" s="10">
        <v>40</v>
      </c>
      <c r="B60" s="10" t="s">
        <v>80</v>
      </c>
      <c r="C60" s="10">
        <v>6</v>
      </c>
      <c r="D60" s="10" t="s">
        <v>81</v>
      </c>
      <c r="E60" s="10">
        <v>0</v>
      </c>
      <c r="F60" s="25">
        <v>0</v>
      </c>
      <c r="G60" s="25">
        <v>0.7</v>
      </c>
      <c r="H60" s="54">
        <v>0</v>
      </c>
      <c r="I60" s="111" t="s">
        <v>80</v>
      </c>
      <c r="J60" s="112" t="s">
        <v>775</v>
      </c>
      <c r="K60" s="113" t="s">
        <v>778</v>
      </c>
      <c r="L60" s="114">
        <v>709.036</v>
      </c>
      <c r="M60" s="115">
        <v>322.0944916760221</v>
      </c>
      <c r="N60" s="116">
        <v>288.94568262988633</v>
      </c>
      <c r="O60" s="117">
        <v>360.07549520872254</v>
      </c>
      <c r="P60" s="118">
        <v>26.09633361352597</v>
      </c>
      <c r="Q60" s="115">
        <v>14.358861891356716</v>
      </c>
      <c r="R60" s="53">
        <v>1.869834535905088</v>
      </c>
      <c r="S60" s="53">
        <v>0.08197045001946306</v>
      </c>
      <c r="T60" s="54">
        <v>0</v>
      </c>
      <c r="U60" s="54">
        <v>0</v>
      </c>
      <c r="V60" s="54">
        <v>0</v>
      </c>
      <c r="W60" s="53">
        <v>1.6208767961006212</v>
      </c>
      <c r="X60" s="53">
        <v>1.4717447351051287</v>
      </c>
      <c r="Y60" s="53">
        <v>0</v>
      </c>
      <c r="Z60" s="53">
        <v>0</v>
      </c>
      <c r="AA60" s="53">
        <v>0</v>
      </c>
      <c r="AB60" s="53">
        <v>0</v>
      </c>
      <c r="AC60" s="54">
        <v>0</v>
      </c>
      <c r="AD60" s="54">
        <v>0</v>
      </c>
      <c r="AE60" s="53">
        <v>0.6698249454188504</v>
      </c>
      <c r="AF60" s="53">
        <v>1.6711422269109046</v>
      </c>
      <c r="AG60" s="53">
        <v>0.2465601182450539</v>
      </c>
      <c r="AH60" s="53">
        <v>0</v>
      </c>
      <c r="AI60" s="53">
        <v>0</v>
      </c>
      <c r="AJ60" s="54">
        <v>0</v>
      </c>
      <c r="AK60" s="53">
        <v>0</v>
      </c>
      <c r="AL60" s="54">
        <v>0</v>
      </c>
      <c r="AM60" s="54">
        <v>0</v>
      </c>
      <c r="AN60" s="54">
        <v>0</v>
      </c>
      <c r="AO60" s="54">
        <v>0</v>
      </c>
      <c r="AP60" s="53">
        <v>0</v>
      </c>
      <c r="AQ60" s="53">
        <v>0</v>
      </c>
      <c r="AR60" s="53">
        <v>0</v>
      </c>
      <c r="AS60" s="53">
        <v>0</v>
      </c>
      <c r="AT60" s="53">
        <v>0</v>
      </c>
      <c r="AU60" s="54">
        <v>0</v>
      </c>
      <c r="AV60" s="54">
        <v>0</v>
      </c>
      <c r="AW60" s="54">
        <v>0</v>
      </c>
      <c r="AX60" s="53">
        <v>4.184780462487096</v>
      </c>
      <c r="AY60" s="54">
        <v>4.184780462487096</v>
      </c>
      <c r="AZ60" s="54">
        <v>0</v>
      </c>
      <c r="BA60" s="54">
        <v>0</v>
      </c>
      <c r="BB60" s="53">
        <v>0.28723506281768485</v>
      </c>
      <c r="BC60" s="53">
        <v>6.520444660073677</v>
      </c>
      <c r="BD60" s="54">
        <v>2.131302218787199</v>
      </c>
      <c r="BE60" s="54">
        <v>2.6647024974754454</v>
      </c>
      <c r="BF60" s="53">
        <v>0.7450115367907977</v>
      </c>
      <c r="BG60" s="54">
        <v>0.07916382242932658</v>
      </c>
      <c r="BH60" s="54">
        <v>0</v>
      </c>
      <c r="BI60" s="54">
        <v>0</v>
      </c>
      <c r="BJ60" s="54">
        <v>0.6658336107052393</v>
      </c>
      <c r="BK60" s="119">
        <v>262.59653952690695</v>
      </c>
      <c r="BL60" s="53">
        <v>46.93643200063184</v>
      </c>
      <c r="BM60" s="54">
        <v>1.3138401999334308</v>
      </c>
      <c r="BN60" s="54">
        <v>1.566521304983104</v>
      </c>
      <c r="BO60" s="54">
        <v>2.8059788219498025</v>
      </c>
      <c r="BP60" s="54">
        <v>2.746278045120417</v>
      </c>
      <c r="BQ60" s="54">
        <v>2.921586492082208</v>
      </c>
      <c r="BR60" s="54">
        <v>1.560922153459063</v>
      </c>
      <c r="BS60" s="54">
        <v>9.864492070924467</v>
      </c>
      <c r="BT60" s="54">
        <v>0.22730862748859015</v>
      </c>
      <c r="BU60" s="54">
        <v>5.094240630941165</v>
      </c>
      <c r="BV60" s="54">
        <v>1.3225703631409407</v>
      </c>
      <c r="BW60" s="54">
        <v>0.642717718141251</v>
      </c>
      <c r="BX60" s="54">
        <v>1.3395088542753824</v>
      </c>
      <c r="BY60" s="54">
        <v>1.6525677116535693</v>
      </c>
      <c r="BZ60" s="54">
        <v>2.3134791463338957</v>
      </c>
      <c r="CA60" s="54">
        <v>3.764533817746913</v>
      </c>
      <c r="CB60" s="54">
        <v>2.7125844103825476</v>
      </c>
      <c r="CC60" s="53">
        <v>1.6096502857400754</v>
      </c>
      <c r="CD60" s="53">
        <v>26.63770245798521</v>
      </c>
      <c r="CE60" s="53">
        <v>8.530286191392259</v>
      </c>
      <c r="CF60" s="53">
        <v>5.380869236540882</v>
      </c>
      <c r="CG60" s="54">
        <v>0</v>
      </c>
      <c r="CH60" s="54">
        <v>0</v>
      </c>
      <c r="CI60" s="54">
        <v>0</v>
      </c>
      <c r="CJ60" s="54">
        <v>0.9094883757665339</v>
      </c>
      <c r="CK60" s="54">
        <v>0.23506563841610298</v>
      </c>
      <c r="CL60" s="54">
        <v>0.05040646737260168</v>
      </c>
      <c r="CM60" s="54">
        <v>0.5641462492736617</v>
      </c>
      <c r="CN60" s="54">
        <v>0</v>
      </c>
      <c r="CO60" s="54">
        <v>0.7095690486801799</v>
      </c>
      <c r="CP60" s="54">
        <v>0</v>
      </c>
      <c r="CQ60" s="54">
        <v>0</v>
      </c>
      <c r="CR60" s="54">
        <v>0</v>
      </c>
      <c r="CS60" s="54">
        <v>0</v>
      </c>
      <c r="CT60" s="54">
        <v>0</v>
      </c>
      <c r="CU60" s="53">
        <v>0</v>
      </c>
      <c r="CV60" s="54">
        <v>0</v>
      </c>
      <c r="CW60" s="54">
        <v>0</v>
      </c>
      <c r="CX60" s="54">
        <v>0</v>
      </c>
      <c r="CY60" s="54">
        <v>0</v>
      </c>
      <c r="CZ60" s="53">
        <v>111.21567875255982</v>
      </c>
      <c r="DA60" s="54">
        <v>0.7919626083865982</v>
      </c>
      <c r="DB60" s="54">
        <v>41.04888891396206</v>
      </c>
      <c r="DC60" s="54">
        <v>39.874914672879804</v>
      </c>
      <c r="DD60" s="54">
        <v>11.801826705555149</v>
      </c>
      <c r="DE60" s="54">
        <v>2.2209732651092473</v>
      </c>
      <c r="DF60" s="120">
        <v>18.02582661529175</v>
      </c>
      <c r="DG60" s="121">
        <v>6.1730998143958855</v>
      </c>
      <c r="DH60" s="121">
        <v>2.278121280160669</v>
      </c>
      <c r="DI60" s="53">
        <v>13.615006854376931</v>
      </c>
      <c r="DJ60" s="54">
        <v>1.4613362368060294</v>
      </c>
      <c r="DK60" s="54">
        <v>3.053554403443549</v>
      </c>
      <c r="DL60" s="54">
        <v>0.23732222341319767</v>
      </c>
      <c r="DM60" s="53">
        <v>11.170744503805167</v>
      </c>
      <c r="DN60" s="54">
        <v>9.860387906961002</v>
      </c>
      <c r="DO60" s="54">
        <v>0.12263129093586222</v>
      </c>
      <c r="DP60" s="53">
        <v>11.204282998324485</v>
      </c>
      <c r="DQ60" s="53">
        <v>0.23602468703986823</v>
      </c>
      <c r="DR60" s="54">
        <v>0.23602468703986823</v>
      </c>
      <c r="DS60" s="54">
        <v>0</v>
      </c>
      <c r="DT60" s="53">
        <v>8.034006735906216</v>
      </c>
      <c r="DU60" s="53">
        <v>0</v>
      </c>
      <c r="DV60" s="54">
        <v>0</v>
      </c>
      <c r="DW60" s="54">
        <v>0</v>
      </c>
      <c r="DX60" s="54">
        <v>0</v>
      </c>
      <c r="DY60" s="122">
        <v>33.40161853558917</v>
      </c>
      <c r="DZ60" s="53">
        <v>27.966718192024103</v>
      </c>
      <c r="EA60" s="54">
        <v>11.97737491467288</v>
      </c>
      <c r="EB60" s="54">
        <v>0.09542533806463988</v>
      </c>
      <c r="EC60" s="54">
        <v>0.9347621277339938</v>
      </c>
      <c r="ED60" s="54">
        <v>0</v>
      </c>
      <c r="EE60" s="54">
        <v>0.9394586452591971</v>
      </c>
      <c r="EF60" s="54">
        <v>14.019683062637158</v>
      </c>
      <c r="EG60" s="53">
        <v>5.434900343565066</v>
      </c>
      <c r="EH60" s="54">
        <v>4.368889590937555</v>
      </c>
      <c r="EI60" s="54">
        <v>1.0660107526275113</v>
      </c>
      <c r="EJ60" s="54">
        <v>0</v>
      </c>
    </row>
    <row r="61" spans="1:140" ht="12.75">
      <c r="A61" s="12">
        <v>41</v>
      </c>
      <c r="B61" s="12" t="s">
        <v>82</v>
      </c>
      <c r="C61" s="12">
        <v>9</v>
      </c>
      <c r="D61" s="12" t="s">
        <v>83</v>
      </c>
      <c r="E61" s="12">
        <v>0</v>
      </c>
      <c r="F61" s="28">
        <v>0</v>
      </c>
      <c r="G61" s="28">
        <v>3.5</v>
      </c>
      <c r="H61" s="54">
        <v>0</v>
      </c>
      <c r="I61" s="111" t="s">
        <v>82</v>
      </c>
      <c r="J61" s="112" t="s">
        <v>775</v>
      </c>
      <c r="K61" s="113" t="s">
        <v>775</v>
      </c>
      <c r="L61" s="114">
        <v>3465.033</v>
      </c>
      <c r="M61" s="115">
        <v>1184.9777361427728</v>
      </c>
      <c r="N61" s="116">
        <v>1173.046083786924</v>
      </c>
      <c r="O61" s="117">
        <v>1224.5032667439582</v>
      </c>
      <c r="P61" s="118">
        <v>29.206290387421994</v>
      </c>
      <c r="Q61" s="115">
        <v>15.726857435412594</v>
      </c>
      <c r="R61" s="53">
        <v>10.185516270696413</v>
      </c>
      <c r="S61" s="53">
        <v>0.11172476568044229</v>
      </c>
      <c r="T61" s="54">
        <v>0.036905853421886604</v>
      </c>
      <c r="U61" s="54">
        <v>0</v>
      </c>
      <c r="V61" s="54">
        <v>0</v>
      </c>
      <c r="W61" s="53">
        <v>1.4718474542666693</v>
      </c>
      <c r="X61" s="53">
        <v>0.12241153258857851</v>
      </c>
      <c r="Y61" s="53">
        <v>0.08824446982178813</v>
      </c>
      <c r="Z61" s="53">
        <v>0.028536524760370247</v>
      </c>
      <c r="AA61" s="53">
        <v>0</v>
      </c>
      <c r="AB61" s="53">
        <v>0</v>
      </c>
      <c r="AC61" s="54">
        <v>0</v>
      </c>
      <c r="AD61" s="54">
        <v>0.05971083103681841</v>
      </c>
      <c r="AE61" s="53">
        <v>0.6412117864389748</v>
      </c>
      <c r="AF61" s="53">
        <v>0.20181914573396562</v>
      </c>
      <c r="AG61" s="53">
        <v>0.14731172834428993</v>
      </c>
      <c r="AH61" s="53">
        <v>0.029027140578459138</v>
      </c>
      <c r="AI61" s="53">
        <v>0.03167935197153967</v>
      </c>
      <c r="AJ61" s="54">
        <v>0</v>
      </c>
      <c r="AK61" s="53">
        <v>0</v>
      </c>
      <c r="AL61" s="54">
        <v>0</v>
      </c>
      <c r="AM61" s="54">
        <v>0.03167935197153967</v>
      </c>
      <c r="AN61" s="54">
        <v>0</v>
      </c>
      <c r="AO61" s="54">
        <v>0</v>
      </c>
      <c r="AP61" s="53">
        <v>0</v>
      </c>
      <c r="AQ61" s="53">
        <v>0</v>
      </c>
      <c r="AR61" s="53">
        <v>0</v>
      </c>
      <c r="AS61" s="53">
        <v>0</v>
      </c>
      <c r="AT61" s="53">
        <v>0</v>
      </c>
      <c r="AU61" s="54">
        <v>0</v>
      </c>
      <c r="AV61" s="54">
        <v>0</v>
      </c>
      <c r="AW61" s="54">
        <v>0</v>
      </c>
      <c r="AX61" s="53">
        <v>11.0288127126062</v>
      </c>
      <c r="AY61" s="54">
        <v>10.816540563971541</v>
      </c>
      <c r="AZ61" s="54">
        <v>0.18324500805620034</v>
      </c>
      <c r="BA61" s="54">
        <v>0.029027140578459138</v>
      </c>
      <c r="BB61" s="53">
        <v>0.1204923589472308</v>
      </c>
      <c r="BC61" s="53">
        <v>2.037995020538044</v>
      </c>
      <c r="BD61" s="54">
        <v>0.48841381885829077</v>
      </c>
      <c r="BE61" s="54">
        <v>0.9560341849558143</v>
      </c>
      <c r="BF61" s="53">
        <v>0.2921357458933292</v>
      </c>
      <c r="BG61" s="54">
        <v>0.14008524594138064</v>
      </c>
      <c r="BH61" s="54">
        <v>0</v>
      </c>
      <c r="BI61" s="54">
        <v>0</v>
      </c>
      <c r="BJ61" s="54">
        <v>0.09181442139223493</v>
      </c>
      <c r="BK61" s="119">
        <v>1002.7823688836443</v>
      </c>
      <c r="BL61" s="53">
        <v>240.7755712571857</v>
      </c>
      <c r="BM61" s="54">
        <v>7.954992059238685</v>
      </c>
      <c r="BN61" s="54">
        <v>5.229791462303533</v>
      </c>
      <c r="BO61" s="54">
        <v>23.90180699577753</v>
      </c>
      <c r="BP61" s="54">
        <v>27.517033748307735</v>
      </c>
      <c r="BQ61" s="54">
        <v>4.222946794446114</v>
      </c>
      <c r="BR61" s="54">
        <v>12.231678601617935</v>
      </c>
      <c r="BS61" s="54">
        <v>42.322886968176064</v>
      </c>
      <c r="BT61" s="54">
        <v>3.715436476362563</v>
      </c>
      <c r="BU61" s="54">
        <v>16.117783005241222</v>
      </c>
      <c r="BV61" s="54">
        <v>6.788316301749507</v>
      </c>
      <c r="BW61" s="54">
        <v>5.5276154657112935</v>
      </c>
      <c r="BX61" s="54">
        <v>8.894492491124904</v>
      </c>
      <c r="BY61" s="54">
        <v>14.064858833956272</v>
      </c>
      <c r="BZ61" s="54">
        <v>7.689107145588514</v>
      </c>
      <c r="CA61" s="54">
        <v>7.5274030579218145</v>
      </c>
      <c r="CB61" s="54">
        <v>9.006032554379713</v>
      </c>
      <c r="CC61" s="53">
        <v>2.8697042712147334</v>
      </c>
      <c r="CD61" s="53">
        <v>7.929252044641422</v>
      </c>
      <c r="CE61" s="53">
        <v>1.7667479645936994</v>
      </c>
      <c r="CF61" s="53">
        <v>12.606116593983376</v>
      </c>
      <c r="CG61" s="54">
        <v>0.032034326945803986</v>
      </c>
      <c r="CH61" s="54">
        <v>0</v>
      </c>
      <c r="CI61" s="54">
        <v>0.24517804015142136</v>
      </c>
      <c r="CJ61" s="54">
        <v>2.26664219359527</v>
      </c>
      <c r="CK61" s="54">
        <v>1.1986235051729666</v>
      </c>
      <c r="CL61" s="54">
        <v>2.1097836586260503</v>
      </c>
      <c r="CM61" s="54">
        <v>0.6882676153445003</v>
      </c>
      <c r="CN61" s="54">
        <v>1.1381450046796093</v>
      </c>
      <c r="CO61" s="54">
        <v>1.3804428413813086</v>
      </c>
      <c r="CP61" s="54">
        <v>0</v>
      </c>
      <c r="CQ61" s="54">
        <v>0</v>
      </c>
      <c r="CR61" s="54">
        <v>0</v>
      </c>
      <c r="CS61" s="54">
        <v>0</v>
      </c>
      <c r="CT61" s="54">
        <v>0</v>
      </c>
      <c r="CU61" s="53">
        <v>0</v>
      </c>
      <c r="CV61" s="54">
        <v>0</v>
      </c>
      <c r="CW61" s="54">
        <v>0</v>
      </c>
      <c r="CX61" s="54">
        <v>0</v>
      </c>
      <c r="CY61" s="54">
        <v>0</v>
      </c>
      <c r="CZ61" s="53">
        <v>643.7846335085409</v>
      </c>
      <c r="DA61" s="54">
        <v>5.369914225925121</v>
      </c>
      <c r="DB61" s="54">
        <v>7.886074966674199</v>
      </c>
      <c r="DC61" s="54">
        <v>423.1394044443444</v>
      </c>
      <c r="DD61" s="54">
        <v>146.85920740148796</v>
      </c>
      <c r="DE61" s="54">
        <v>15.56087056025152</v>
      </c>
      <c r="DF61" s="120">
        <v>31.96927706027619</v>
      </c>
      <c r="DG61" s="121">
        <v>27.77816257449785</v>
      </c>
      <c r="DH61" s="121">
        <v>1.5405423267253153</v>
      </c>
      <c r="DI61" s="53">
        <v>43.325041926007636</v>
      </c>
      <c r="DJ61" s="54">
        <v>5.645455613265445</v>
      </c>
      <c r="DK61" s="54">
        <v>19.21712722505096</v>
      </c>
      <c r="DL61" s="54">
        <v>0.15896818298700183</v>
      </c>
      <c r="DM61" s="53">
        <v>8.824825044956281</v>
      </c>
      <c r="DN61" s="54">
        <v>6.288834767230211</v>
      </c>
      <c r="DO61" s="54">
        <v>1.2187098939606058</v>
      </c>
      <c r="DP61" s="53">
        <v>1.1038711608229994</v>
      </c>
      <c r="DQ61" s="53">
        <v>2.6226186013235657</v>
      </c>
      <c r="DR61" s="54">
        <v>1.0966187046414855</v>
      </c>
      <c r="DS61" s="54">
        <v>0.2097642360116051</v>
      </c>
      <c r="DT61" s="53">
        <v>5.138877465236262</v>
      </c>
      <c r="DU61" s="53">
        <v>0.0658752744923353</v>
      </c>
      <c r="DV61" s="54">
        <v>0</v>
      </c>
      <c r="DW61" s="54">
        <v>0</v>
      </c>
      <c r="DX61" s="54">
        <v>0</v>
      </c>
      <c r="DY61" s="122">
        <v>152.98907687170657</v>
      </c>
      <c r="DZ61" s="53">
        <v>96.78461936726144</v>
      </c>
      <c r="EA61" s="54">
        <v>20.448168891898</v>
      </c>
      <c r="EB61" s="54">
        <v>19.330208399169646</v>
      </c>
      <c r="EC61" s="54">
        <v>14.253789213551501</v>
      </c>
      <c r="ED61" s="54">
        <v>4.954504040798457</v>
      </c>
      <c r="EE61" s="54">
        <v>13.22568067894303</v>
      </c>
      <c r="EF61" s="54">
        <v>24.57229411667941</v>
      </c>
      <c r="EG61" s="53">
        <v>56.20442864469112</v>
      </c>
      <c r="EH61" s="54">
        <v>45.514631462384344</v>
      </c>
      <c r="EI61" s="54">
        <v>10.662795996459487</v>
      </c>
      <c r="EJ61" s="54">
        <v>0</v>
      </c>
    </row>
    <row r="62" spans="1:140" ht="12.75">
      <c r="A62" s="12">
        <v>42</v>
      </c>
      <c r="B62" s="12" t="s">
        <v>84</v>
      </c>
      <c r="C62" s="12">
        <v>9</v>
      </c>
      <c r="D62" s="12" t="s">
        <v>85</v>
      </c>
      <c r="E62" s="12">
        <v>0</v>
      </c>
      <c r="F62" s="28">
        <v>0</v>
      </c>
      <c r="G62" s="28">
        <v>5.4</v>
      </c>
      <c r="H62" s="54">
        <v>0</v>
      </c>
      <c r="I62" s="111" t="s">
        <v>84</v>
      </c>
      <c r="J62" s="112" t="s">
        <v>775</v>
      </c>
      <c r="K62" s="113" t="s">
        <v>775</v>
      </c>
      <c r="L62" s="114">
        <v>5398.182</v>
      </c>
      <c r="M62" s="115">
        <v>923.5043001514214</v>
      </c>
      <c r="N62" s="116">
        <v>899.385067496066</v>
      </c>
      <c r="O62" s="117">
        <v>948.5305048734483</v>
      </c>
      <c r="P62" s="118">
        <v>33.59673497484894</v>
      </c>
      <c r="Q62" s="115">
        <v>4.303409925786126</v>
      </c>
      <c r="R62" s="53">
        <v>1.062361365363376</v>
      </c>
      <c r="S62" s="53">
        <v>0.019139777058276287</v>
      </c>
      <c r="T62" s="54">
        <v>0</v>
      </c>
      <c r="U62" s="54">
        <v>0</v>
      </c>
      <c r="V62" s="54">
        <v>0</v>
      </c>
      <c r="W62" s="53">
        <v>0.05639676468855626</v>
      </c>
      <c r="X62" s="53">
        <v>0.1086069347050544</v>
      </c>
      <c r="Y62" s="53">
        <v>0</v>
      </c>
      <c r="Z62" s="53">
        <v>0</v>
      </c>
      <c r="AA62" s="53">
        <v>0</v>
      </c>
      <c r="AB62" s="53">
        <v>0</v>
      </c>
      <c r="AC62" s="54">
        <v>0</v>
      </c>
      <c r="AD62" s="54">
        <v>0</v>
      </c>
      <c r="AE62" s="53">
        <v>0.7073529569769971</v>
      </c>
      <c r="AF62" s="53">
        <v>0.205396928076897</v>
      </c>
      <c r="AG62" s="53">
        <v>0</v>
      </c>
      <c r="AH62" s="53">
        <v>0.01868036312966106</v>
      </c>
      <c r="AI62" s="53">
        <v>0</v>
      </c>
      <c r="AJ62" s="54">
        <v>0</v>
      </c>
      <c r="AK62" s="53">
        <v>0</v>
      </c>
      <c r="AL62" s="54">
        <v>0</v>
      </c>
      <c r="AM62" s="54">
        <v>0</v>
      </c>
      <c r="AN62" s="54">
        <v>0</v>
      </c>
      <c r="AO62" s="54">
        <v>0</v>
      </c>
      <c r="AP62" s="53">
        <v>0</v>
      </c>
      <c r="AQ62" s="53">
        <v>0</v>
      </c>
      <c r="AR62" s="53">
        <v>0</v>
      </c>
      <c r="AS62" s="53">
        <v>0</v>
      </c>
      <c r="AT62" s="53">
        <v>0</v>
      </c>
      <c r="AU62" s="54">
        <v>0</v>
      </c>
      <c r="AV62" s="54">
        <v>0</v>
      </c>
      <c r="AW62" s="54">
        <v>0</v>
      </c>
      <c r="AX62" s="53">
        <v>26.204544418843234</v>
      </c>
      <c r="AY62" s="54">
        <v>26.100898413577017</v>
      </c>
      <c r="AZ62" s="54">
        <v>0.06714853259856746</v>
      </c>
      <c r="BA62" s="54">
        <v>0.03649191524109414</v>
      </c>
      <c r="BB62" s="53">
        <v>0.13061434386613865</v>
      </c>
      <c r="BC62" s="53">
        <v>2.7993405928143957</v>
      </c>
      <c r="BD62" s="54">
        <v>1.8458881156656073</v>
      </c>
      <c r="BE62" s="54">
        <v>0.6491518811333149</v>
      </c>
      <c r="BF62" s="53">
        <v>0.1588145786859354</v>
      </c>
      <c r="BG62" s="54">
        <v>0.050761534160945296</v>
      </c>
      <c r="BH62" s="54">
        <v>0</v>
      </c>
      <c r="BI62" s="54">
        <v>0.013080329636903684</v>
      </c>
      <c r="BJ62" s="54">
        <v>0.019139777058276287</v>
      </c>
      <c r="BK62" s="119">
        <v>834.4483383479846</v>
      </c>
      <c r="BL62" s="53">
        <v>218.30608897588115</v>
      </c>
      <c r="BM62" s="54">
        <v>11.941207243475676</v>
      </c>
      <c r="BN62" s="54">
        <v>5.28939372551722</v>
      </c>
      <c r="BO62" s="54">
        <v>15.003076961836411</v>
      </c>
      <c r="BP62" s="54">
        <v>33.361472436461014</v>
      </c>
      <c r="BQ62" s="54">
        <v>6.729284044146715</v>
      </c>
      <c r="BR62" s="54">
        <v>10.955297542765324</v>
      </c>
      <c r="BS62" s="54">
        <v>39.12224522996816</v>
      </c>
      <c r="BT62" s="54">
        <v>3.316575839791989</v>
      </c>
      <c r="BU62" s="54">
        <v>15.77425325785607</v>
      </c>
      <c r="BV62" s="54">
        <v>3.8250636973707075</v>
      </c>
      <c r="BW62" s="54">
        <v>3.980547525074182</v>
      </c>
      <c r="BX62" s="54">
        <v>5.166467155053313</v>
      </c>
      <c r="BY62" s="54">
        <v>9.516624300551557</v>
      </c>
      <c r="BZ62" s="54">
        <v>5.213082849003609</v>
      </c>
      <c r="CA62" s="54">
        <v>7.644794117723337</v>
      </c>
      <c r="CB62" s="54">
        <v>6.641309981767936</v>
      </c>
      <c r="CC62" s="53">
        <v>1.0377438181965708</v>
      </c>
      <c r="CD62" s="53">
        <v>14.509445957916942</v>
      </c>
      <c r="CE62" s="53">
        <v>1.6669908498824237</v>
      </c>
      <c r="CF62" s="53">
        <v>11.694790949990201</v>
      </c>
      <c r="CG62" s="54">
        <v>0</v>
      </c>
      <c r="CH62" s="54">
        <v>0</v>
      </c>
      <c r="CI62" s="54">
        <v>0.10024671268956845</v>
      </c>
      <c r="CJ62" s="54">
        <v>2.3639477142489826</v>
      </c>
      <c r="CK62" s="54">
        <v>0</v>
      </c>
      <c r="CL62" s="54">
        <v>2.1000792489026865</v>
      </c>
      <c r="CM62" s="54">
        <v>0.7611247638556834</v>
      </c>
      <c r="CN62" s="54">
        <v>0.9659733591790718</v>
      </c>
      <c r="CO62" s="54">
        <v>1.5414300592310524</v>
      </c>
      <c r="CP62" s="54">
        <v>0</v>
      </c>
      <c r="CQ62" s="54">
        <v>0</v>
      </c>
      <c r="CR62" s="54">
        <v>0</v>
      </c>
      <c r="CS62" s="54">
        <v>0</v>
      </c>
      <c r="CT62" s="54">
        <v>0</v>
      </c>
      <c r="CU62" s="53">
        <v>0</v>
      </c>
      <c r="CV62" s="54">
        <v>0</v>
      </c>
      <c r="CW62" s="54">
        <v>0</v>
      </c>
      <c r="CX62" s="54">
        <v>0</v>
      </c>
      <c r="CY62" s="54">
        <v>0</v>
      </c>
      <c r="CZ62" s="53">
        <v>499.4498147709729</v>
      </c>
      <c r="DA62" s="54">
        <v>2.427593215641859</v>
      </c>
      <c r="DB62" s="54">
        <v>60.78557558822581</v>
      </c>
      <c r="DC62" s="54">
        <v>270.624628810218</v>
      </c>
      <c r="DD62" s="54">
        <v>82.33644215774866</v>
      </c>
      <c r="DE62" s="54">
        <v>3.235309591266097</v>
      </c>
      <c r="DF62" s="120">
        <v>21.020521353300055</v>
      </c>
      <c r="DG62" s="121">
        <v>12.762828300342596</v>
      </c>
      <c r="DH62" s="121">
        <v>1.9794497480818543</v>
      </c>
      <c r="DI62" s="53">
        <v>49.41584036996159</v>
      </c>
      <c r="DJ62" s="54">
        <v>4.667291691906645</v>
      </c>
      <c r="DK62" s="54">
        <v>24.32857951065748</v>
      </c>
      <c r="DL62" s="54">
        <v>0.2618585294086046</v>
      </c>
      <c r="DM62" s="53">
        <v>13.378394800323516</v>
      </c>
      <c r="DN62" s="54">
        <v>12.217850379998302</v>
      </c>
      <c r="DO62" s="54">
        <v>0.3828900174169748</v>
      </c>
      <c r="DP62" s="53">
        <v>0.013689794082526302</v>
      </c>
      <c r="DQ62" s="53">
        <v>0.9468817464842793</v>
      </c>
      <c r="DR62" s="54">
        <v>0.32611905267365937</v>
      </c>
      <c r="DS62" s="54">
        <v>0.037579318370518075</v>
      </c>
      <c r="DT62" s="53">
        <v>3.0082072075376485</v>
      </c>
      <c r="DU62" s="53">
        <v>0</v>
      </c>
      <c r="DV62" s="54">
        <v>0</v>
      </c>
      <c r="DW62" s="54">
        <v>0</v>
      </c>
      <c r="DX62" s="54">
        <v>0</v>
      </c>
      <c r="DY62" s="122">
        <v>55.45922682858785</v>
      </c>
      <c r="DZ62" s="53">
        <v>39.35650928405156</v>
      </c>
      <c r="EA62" s="54">
        <v>1.1118724785492597</v>
      </c>
      <c r="EB62" s="54">
        <v>2.896369555528139</v>
      </c>
      <c r="EC62" s="54">
        <v>8.56410176611311</v>
      </c>
      <c r="ED62" s="54">
        <v>0.5570486508235551</v>
      </c>
      <c r="EE62" s="54">
        <v>3.164997030481744</v>
      </c>
      <c r="EF62" s="54">
        <v>23.06211609760471</v>
      </c>
      <c r="EG62" s="53">
        <v>16.10271754453629</v>
      </c>
      <c r="EH62" s="54">
        <v>13.884046517883244</v>
      </c>
      <c r="EI62" s="54">
        <v>2.2186673217020103</v>
      </c>
      <c r="EJ62" s="54">
        <v>0</v>
      </c>
    </row>
    <row r="63" spans="1:140" ht="12.75">
      <c r="A63" s="13">
        <v>43</v>
      </c>
      <c r="B63" s="13" t="s">
        <v>86</v>
      </c>
      <c r="C63" s="13">
        <v>8</v>
      </c>
      <c r="D63" s="13" t="s">
        <v>87</v>
      </c>
      <c r="E63" s="13">
        <v>0</v>
      </c>
      <c r="F63" s="27">
        <v>0</v>
      </c>
      <c r="G63" s="27">
        <v>15.6</v>
      </c>
      <c r="H63" s="54">
        <v>0</v>
      </c>
      <c r="I63" s="111" t="s">
        <v>86</v>
      </c>
      <c r="J63" s="112" t="s">
        <v>777</v>
      </c>
      <c r="K63" s="113" t="s">
        <v>776</v>
      </c>
      <c r="L63" s="114">
        <v>15613.27</v>
      </c>
      <c r="M63" s="115">
        <v>535.9827441657001</v>
      </c>
      <c r="N63" s="116">
        <v>515.650124678316</v>
      </c>
      <c r="O63" s="117">
        <v>558.1102595903142</v>
      </c>
      <c r="P63" s="118">
        <v>64.74200471778174</v>
      </c>
      <c r="Q63" s="115">
        <v>20.637348870544095</v>
      </c>
      <c r="R63" s="53">
        <v>3.8204495278695623</v>
      </c>
      <c r="S63" s="53">
        <v>0.18883552260352893</v>
      </c>
      <c r="T63" s="54">
        <v>0.02536240006097377</v>
      </c>
      <c r="U63" s="54">
        <v>0</v>
      </c>
      <c r="V63" s="54">
        <v>0</v>
      </c>
      <c r="W63" s="53">
        <v>8.601657436270557</v>
      </c>
      <c r="X63" s="53">
        <v>1.6208180605344042</v>
      </c>
      <c r="Y63" s="53">
        <v>0.1360637457752284</v>
      </c>
      <c r="Z63" s="53">
        <v>0.09180203762568635</v>
      </c>
      <c r="AA63" s="53">
        <v>0.0326113620016819</v>
      </c>
      <c r="AB63" s="53">
        <v>0</v>
      </c>
      <c r="AC63" s="54">
        <v>0</v>
      </c>
      <c r="AD63" s="54">
        <v>0.011650346147860122</v>
      </c>
      <c r="AE63" s="53">
        <v>1.1120175338029765</v>
      </c>
      <c r="AF63" s="53">
        <v>0.34123793414191894</v>
      </c>
      <c r="AG63" s="53">
        <v>0.23041425659070777</v>
      </c>
      <c r="AH63" s="53">
        <v>0</v>
      </c>
      <c r="AI63" s="53">
        <v>0.3315461783470086</v>
      </c>
      <c r="AJ63" s="54">
        <v>0</v>
      </c>
      <c r="AK63" s="53">
        <v>0.3315461783470086</v>
      </c>
      <c r="AL63" s="54">
        <v>0</v>
      </c>
      <c r="AM63" s="54">
        <v>0</v>
      </c>
      <c r="AN63" s="54">
        <v>0</v>
      </c>
      <c r="AO63" s="54">
        <v>0</v>
      </c>
      <c r="AP63" s="53">
        <v>0</v>
      </c>
      <c r="AQ63" s="53">
        <v>0</v>
      </c>
      <c r="AR63" s="53">
        <v>0</v>
      </c>
      <c r="AS63" s="53">
        <v>0</v>
      </c>
      <c r="AT63" s="53">
        <v>0</v>
      </c>
      <c r="AU63" s="54">
        <v>0</v>
      </c>
      <c r="AV63" s="54">
        <v>0</v>
      </c>
      <c r="AW63" s="54">
        <v>0</v>
      </c>
      <c r="AX63" s="53">
        <v>30.278852540178963</v>
      </c>
      <c r="AY63" s="54">
        <v>30.17027823127378</v>
      </c>
      <c r="AZ63" s="54">
        <v>0.06174683458365864</v>
      </c>
      <c r="BA63" s="54">
        <v>0.04682619335987913</v>
      </c>
      <c r="BB63" s="53">
        <v>0.2896074941379993</v>
      </c>
      <c r="BC63" s="53">
        <v>9.717752911465695</v>
      </c>
      <c r="BD63" s="54">
        <v>4.126669173081615</v>
      </c>
      <c r="BE63" s="54">
        <v>2.705811146543933</v>
      </c>
      <c r="BF63" s="53">
        <v>3.818443541935802</v>
      </c>
      <c r="BG63" s="54">
        <v>3.453650004131101</v>
      </c>
      <c r="BH63" s="54">
        <v>0</v>
      </c>
      <c r="BI63" s="54">
        <v>0</v>
      </c>
      <c r="BJ63" s="54">
        <v>0.30442757987276203</v>
      </c>
      <c r="BK63" s="119">
        <v>422.32235784047793</v>
      </c>
      <c r="BL63" s="53">
        <v>126.21007642857646</v>
      </c>
      <c r="BM63" s="54">
        <v>1.3213311497207183</v>
      </c>
      <c r="BN63" s="54">
        <v>5.4221639669332555</v>
      </c>
      <c r="BO63" s="54">
        <v>22.29865364526457</v>
      </c>
      <c r="BP63" s="54">
        <v>8.588956701575006</v>
      </c>
      <c r="BQ63" s="54">
        <v>4.775193153003824</v>
      </c>
      <c r="BR63" s="54">
        <v>4.741241264642192</v>
      </c>
      <c r="BS63" s="54">
        <v>13.11326839284788</v>
      </c>
      <c r="BT63" s="54">
        <v>1.9546847008986588</v>
      </c>
      <c r="BU63" s="54">
        <v>7.31281787863785</v>
      </c>
      <c r="BV63" s="54">
        <v>4.852073268444087</v>
      </c>
      <c r="BW63" s="54">
        <v>1.4195098144078722</v>
      </c>
      <c r="BX63" s="54">
        <v>2.2779078309668637</v>
      </c>
      <c r="BY63" s="54">
        <v>9.765744139440361</v>
      </c>
      <c r="BZ63" s="54">
        <v>2.310687639424669</v>
      </c>
      <c r="CA63" s="54">
        <v>5.914885222634336</v>
      </c>
      <c r="CB63" s="54">
        <v>3.6164378121943708</v>
      </c>
      <c r="CC63" s="53">
        <v>5.522067446473416</v>
      </c>
      <c r="CD63" s="53">
        <v>17.341242417507672</v>
      </c>
      <c r="CE63" s="53">
        <v>3.9569635316624896</v>
      </c>
      <c r="CF63" s="53">
        <v>19.239108783746136</v>
      </c>
      <c r="CG63" s="54">
        <v>0.05674403888487165</v>
      </c>
      <c r="CH63" s="54">
        <v>0</v>
      </c>
      <c r="CI63" s="54">
        <v>0.11481835643654403</v>
      </c>
      <c r="CJ63" s="54">
        <v>1.4761059022229168</v>
      </c>
      <c r="CK63" s="54">
        <v>2.3121921288749894</v>
      </c>
      <c r="CL63" s="54">
        <v>9.229072449269115</v>
      </c>
      <c r="CM63" s="54">
        <v>1.0793965645889683</v>
      </c>
      <c r="CN63" s="54">
        <v>0.1326358924171554</v>
      </c>
      <c r="CO63" s="54">
        <v>0.6713949095865248</v>
      </c>
      <c r="CP63" s="54">
        <v>0</v>
      </c>
      <c r="CQ63" s="54">
        <v>0</v>
      </c>
      <c r="CR63" s="54">
        <v>0</v>
      </c>
      <c r="CS63" s="54">
        <v>0</v>
      </c>
      <c r="CT63" s="54">
        <v>0</v>
      </c>
      <c r="CU63" s="53">
        <v>0.053379593128153165</v>
      </c>
      <c r="CV63" s="54">
        <v>0.006445798990217936</v>
      </c>
      <c r="CW63" s="54">
        <v>0</v>
      </c>
      <c r="CX63" s="54">
        <v>0</v>
      </c>
      <c r="CY63" s="54">
        <v>0</v>
      </c>
      <c r="CZ63" s="53">
        <v>153.79974854722937</v>
      </c>
      <c r="DA63" s="54">
        <v>2.015844214568761</v>
      </c>
      <c r="DB63" s="54">
        <v>16.203409023221912</v>
      </c>
      <c r="DC63" s="54">
        <v>58.1230517374003</v>
      </c>
      <c r="DD63" s="54">
        <v>52.14600785101391</v>
      </c>
      <c r="DE63" s="54">
        <v>4.55748475495524</v>
      </c>
      <c r="DF63" s="120">
        <v>30.33684167378134</v>
      </c>
      <c r="DG63" s="121">
        <v>16.13820807556649</v>
      </c>
      <c r="DH63" s="121">
        <v>1.086700607880348</v>
      </c>
      <c r="DI63" s="53">
        <v>37.99950939169054</v>
      </c>
      <c r="DJ63" s="54">
        <v>1.7023666406844948</v>
      </c>
      <c r="DK63" s="54">
        <v>18.002052100552927</v>
      </c>
      <c r="DL63" s="54">
        <v>0.37743470778382743</v>
      </c>
      <c r="DM63" s="53">
        <v>12.865639292729838</v>
      </c>
      <c r="DN63" s="54">
        <v>8.198628474368277</v>
      </c>
      <c r="DO63" s="54">
        <v>0.45624715386334824</v>
      </c>
      <c r="DP63" s="53">
        <v>2.6491234699713773</v>
      </c>
      <c r="DQ63" s="53">
        <v>2.622296930751854</v>
      </c>
      <c r="DR63" s="54">
        <v>0.7348704019081204</v>
      </c>
      <c r="DS63" s="54">
        <v>0.13484106788648373</v>
      </c>
      <c r="DT63" s="53">
        <v>9.671548624983748</v>
      </c>
      <c r="DU63" s="53">
        <v>0.054780965166169544</v>
      </c>
      <c r="DV63" s="54">
        <v>0</v>
      </c>
      <c r="DW63" s="54">
        <v>0</v>
      </c>
      <c r="DX63" s="54">
        <v>0</v>
      </c>
      <c r="DY63" s="122">
        <v>48.91838160744034</v>
      </c>
      <c r="DZ63" s="53">
        <v>32.23936433559401</v>
      </c>
      <c r="EA63" s="54">
        <v>14.802946467972438</v>
      </c>
      <c r="EB63" s="54">
        <v>1.0131830167543379</v>
      </c>
      <c r="EC63" s="54">
        <v>2.043855643308545</v>
      </c>
      <c r="ED63" s="54">
        <v>1.7752450319503859</v>
      </c>
      <c r="EE63" s="54">
        <v>3.172204157104822</v>
      </c>
      <c r="EF63" s="54">
        <v>9.431938344754172</v>
      </c>
      <c r="EG63" s="53">
        <v>16.6790108670381</v>
      </c>
      <c r="EH63" s="54">
        <v>11.16730191689505</v>
      </c>
      <c r="EI63" s="54">
        <v>5.511712793027982</v>
      </c>
      <c r="EJ63" s="54">
        <v>0</v>
      </c>
    </row>
    <row r="64" spans="1:140" ht="12.75">
      <c r="A64" s="10">
        <v>44</v>
      </c>
      <c r="B64" s="10" t="s">
        <v>88</v>
      </c>
      <c r="C64" s="10">
        <v>6</v>
      </c>
      <c r="D64" s="10" t="s">
        <v>89</v>
      </c>
      <c r="E64" s="10">
        <v>0</v>
      </c>
      <c r="F64" s="25">
        <v>0</v>
      </c>
      <c r="G64" s="25">
        <v>2.4</v>
      </c>
      <c r="H64" s="54">
        <v>0</v>
      </c>
      <c r="I64" s="111" t="s">
        <v>88</v>
      </c>
      <c r="J64" s="112" t="s">
        <v>775</v>
      </c>
      <c r="K64" s="113" t="s">
        <v>776</v>
      </c>
      <c r="L64" s="114">
        <v>2443.419</v>
      </c>
      <c r="M64" s="115">
        <v>192.37040392990312</v>
      </c>
      <c r="N64" s="116">
        <v>177.658191247592</v>
      </c>
      <c r="O64" s="117">
        <v>219.15455351701854</v>
      </c>
      <c r="P64" s="118">
        <v>25.057556645012586</v>
      </c>
      <c r="Q64" s="115">
        <v>5.6145916848481585</v>
      </c>
      <c r="R64" s="53">
        <v>1.2693484007450218</v>
      </c>
      <c r="S64" s="53">
        <v>0.05804162118736084</v>
      </c>
      <c r="T64" s="54">
        <v>0.03011354172166133</v>
      </c>
      <c r="U64" s="54">
        <v>0</v>
      </c>
      <c r="V64" s="54">
        <v>0</v>
      </c>
      <c r="W64" s="53">
        <v>0.2455575568496439</v>
      </c>
      <c r="X64" s="53">
        <v>0.3118949308325752</v>
      </c>
      <c r="Y64" s="53">
        <v>0</v>
      </c>
      <c r="Z64" s="53">
        <v>0</v>
      </c>
      <c r="AA64" s="53">
        <v>0</v>
      </c>
      <c r="AB64" s="53">
        <v>0</v>
      </c>
      <c r="AC64" s="54">
        <v>0</v>
      </c>
      <c r="AD64" s="54">
        <v>0</v>
      </c>
      <c r="AE64" s="53">
        <v>0.5220881068699229</v>
      </c>
      <c r="AF64" s="53">
        <v>0.7325063773343827</v>
      </c>
      <c r="AG64" s="53">
        <v>0.36516045753921045</v>
      </c>
      <c r="AH64" s="53">
        <v>0.013472924619150459</v>
      </c>
      <c r="AI64" s="53">
        <v>0.094126304166416</v>
      </c>
      <c r="AJ64" s="54">
        <v>0</v>
      </c>
      <c r="AK64" s="53">
        <v>0</v>
      </c>
      <c r="AL64" s="54">
        <v>0.094126304166416</v>
      </c>
      <c r="AM64" s="54">
        <v>0</v>
      </c>
      <c r="AN64" s="54">
        <v>0</v>
      </c>
      <c r="AO64" s="54">
        <v>0</v>
      </c>
      <c r="AP64" s="53">
        <v>0</v>
      </c>
      <c r="AQ64" s="53">
        <v>0</v>
      </c>
      <c r="AR64" s="53">
        <v>0</v>
      </c>
      <c r="AS64" s="53">
        <v>0</v>
      </c>
      <c r="AT64" s="53">
        <v>0</v>
      </c>
      <c r="AU64" s="54">
        <v>0</v>
      </c>
      <c r="AV64" s="54">
        <v>0</v>
      </c>
      <c r="AW64" s="54">
        <v>0</v>
      </c>
      <c r="AX64" s="53">
        <v>6.186912682597623</v>
      </c>
      <c r="AY64" s="54">
        <v>6.174708472022196</v>
      </c>
      <c r="AZ64" s="54">
        <v>0.0122042105754273</v>
      </c>
      <c r="BA64" s="54">
        <v>0</v>
      </c>
      <c r="BB64" s="53">
        <v>0.08027685796009608</v>
      </c>
      <c r="BC64" s="53">
        <v>12.981273371452051</v>
      </c>
      <c r="BD64" s="54">
        <v>7.219101594937259</v>
      </c>
      <c r="BE64" s="54">
        <v>4.0218685374878405</v>
      </c>
      <c r="BF64" s="53">
        <v>0.19450204815465544</v>
      </c>
      <c r="BG64" s="54">
        <v>0</v>
      </c>
      <c r="BH64" s="54">
        <v>0</v>
      </c>
      <c r="BI64" s="54">
        <v>0.014455154846549037</v>
      </c>
      <c r="BJ64" s="54">
        <v>0.1800468933081064</v>
      </c>
      <c r="BK64" s="119">
        <v>139.07168602683373</v>
      </c>
      <c r="BL64" s="53">
        <v>22.457151229486225</v>
      </c>
      <c r="BM64" s="54">
        <v>0.44652186137539246</v>
      </c>
      <c r="BN64" s="54">
        <v>0.4771510739664381</v>
      </c>
      <c r="BO64" s="54">
        <v>0.9641449133365992</v>
      </c>
      <c r="BP64" s="54">
        <v>2.055247176190412</v>
      </c>
      <c r="BQ64" s="54">
        <v>1.9936449704287316</v>
      </c>
      <c r="BR64" s="54">
        <v>0.9031361383373053</v>
      </c>
      <c r="BS64" s="54">
        <v>2.7342465618872573</v>
      </c>
      <c r="BT64" s="54">
        <v>0.06222428490569977</v>
      </c>
      <c r="BU64" s="54">
        <v>2.995016409383737</v>
      </c>
      <c r="BV64" s="54">
        <v>0.18553510470369594</v>
      </c>
      <c r="BW64" s="54">
        <v>0.3202275172616731</v>
      </c>
      <c r="BX64" s="54">
        <v>0.5548495775796128</v>
      </c>
      <c r="BY64" s="54">
        <v>0.5893422290650928</v>
      </c>
      <c r="BZ64" s="54">
        <v>0.6926605711095806</v>
      </c>
      <c r="CA64" s="54">
        <v>1.875851010407957</v>
      </c>
      <c r="CB64" s="54">
        <v>1.7854203474721282</v>
      </c>
      <c r="CC64" s="53">
        <v>0.9246142393097541</v>
      </c>
      <c r="CD64" s="53">
        <v>10.324541145010333</v>
      </c>
      <c r="CE64" s="53">
        <v>1.5454819660483938</v>
      </c>
      <c r="CF64" s="53">
        <v>3.0153240193352024</v>
      </c>
      <c r="CG64" s="54">
        <v>0</v>
      </c>
      <c r="CH64" s="54">
        <v>0</v>
      </c>
      <c r="CI64" s="54">
        <v>0</v>
      </c>
      <c r="CJ64" s="54">
        <v>0.9082396428938304</v>
      </c>
      <c r="CK64" s="54">
        <v>0.026978590245880875</v>
      </c>
      <c r="CL64" s="54">
        <v>0.14193636048504166</v>
      </c>
      <c r="CM64" s="54">
        <v>0.34926060573319606</v>
      </c>
      <c r="CN64" s="54">
        <v>0.026188713438014523</v>
      </c>
      <c r="CO64" s="54">
        <v>0</v>
      </c>
      <c r="CP64" s="54">
        <v>0</v>
      </c>
      <c r="CQ64" s="54">
        <v>0</v>
      </c>
      <c r="CR64" s="54">
        <v>0</v>
      </c>
      <c r="CS64" s="54">
        <v>0</v>
      </c>
      <c r="CT64" s="54">
        <v>0</v>
      </c>
      <c r="CU64" s="53">
        <v>0</v>
      </c>
      <c r="CV64" s="54">
        <v>0</v>
      </c>
      <c r="CW64" s="54">
        <v>0</v>
      </c>
      <c r="CX64" s="54">
        <v>0</v>
      </c>
      <c r="CY64" s="54">
        <v>0</v>
      </c>
      <c r="CZ64" s="53">
        <v>74.40373509414472</v>
      </c>
      <c r="DA64" s="54">
        <v>0.26294303187459866</v>
      </c>
      <c r="DB64" s="54">
        <v>20.125815506877863</v>
      </c>
      <c r="DC64" s="54">
        <v>34.633679283004675</v>
      </c>
      <c r="DD64" s="54">
        <v>8.401714973977038</v>
      </c>
      <c r="DE64" s="54">
        <v>0.602680097027976</v>
      </c>
      <c r="DF64" s="120">
        <v>3.537960538082089</v>
      </c>
      <c r="DG64" s="121">
        <v>0.8533370658081975</v>
      </c>
      <c r="DH64" s="121">
        <v>1.8163769701389734</v>
      </c>
      <c r="DI64" s="53">
        <v>4.6784648887481035</v>
      </c>
      <c r="DJ64" s="54">
        <v>0.34397293300903364</v>
      </c>
      <c r="DK64" s="54">
        <v>1.3339382234483732</v>
      </c>
      <c r="DL64" s="54">
        <v>0.0424814573349884</v>
      </c>
      <c r="DM64" s="53">
        <v>3.160186607372702</v>
      </c>
      <c r="DN64" s="54">
        <v>3.132119378624788</v>
      </c>
      <c r="DO64" s="54">
        <v>0.028067228747914296</v>
      </c>
      <c r="DP64" s="53">
        <v>0.19768201851585832</v>
      </c>
      <c r="DQ64" s="53">
        <v>0.11613644651203907</v>
      </c>
      <c r="DR64" s="54">
        <v>0</v>
      </c>
      <c r="DS64" s="54">
        <v>0</v>
      </c>
      <c r="DT64" s="53">
        <v>14.710416019520189</v>
      </c>
      <c r="DU64" s="53">
        <v>0</v>
      </c>
      <c r="DV64" s="54">
        <v>0</v>
      </c>
      <c r="DW64" s="54">
        <v>0</v>
      </c>
      <c r="DX64" s="54">
        <v>0</v>
      </c>
      <c r="DY64" s="122">
        <v>28.241157165430906</v>
      </c>
      <c r="DZ64" s="53">
        <v>23.93050884846193</v>
      </c>
      <c r="EA64" s="54">
        <v>15.520800976009436</v>
      </c>
      <c r="EB64" s="54">
        <v>0.5599489895101905</v>
      </c>
      <c r="EC64" s="54">
        <v>1.8397131232915849</v>
      </c>
      <c r="ED64" s="54">
        <v>1.1331171608307868</v>
      </c>
      <c r="EE64" s="54">
        <v>0.7691026385568747</v>
      </c>
      <c r="EF64" s="54">
        <v>4.107830052889005</v>
      </c>
      <c r="EG64" s="53">
        <v>4.310648316968969</v>
      </c>
      <c r="EH64" s="54">
        <v>1.782203543477398</v>
      </c>
      <c r="EI64" s="54">
        <v>1.3610354998467313</v>
      </c>
      <c r="EJ64" s="54">
        <v>1.0897762520468246</v>
      </c>
    </row>
    <row r="65" spans="1:140" ht="12.75">
      <c r="A65" s="13">
        <v>45</v>
      </c>
      <c r="B65" s="13" t="s">
        <v>90</v>
      </c>
      <c r="C65" s="13">
        <v>8</v>
      </c>
      <c r="D65" s="13" t="s">
        <v>91</v>
      </c>
      <c r="E65" s="13">
        <v>0</v>
      </c>
      <c r="F65" s="27">
        <v>0</v>
      </c>
      <c r="G65" s="27">
        <v>4.1</v>
      </c>
      <c r="H65" s="54">
        <v>0</v>
      </c>
      <c r="I65" s="111" t="s">
        <v>90</v>
      </c>
      <c r="J65" s="112" t="s">
        <v>778</v>
      </c>
      <c r="K65" s="113" t="s">
        <v>778</v>
      </c>
      <c r="L65" s="114">
        <v>4094.451</v>
      </c>
      <c r="M65" s="115">
        <v>447.16290902003715</v>
      </c>
      <c r="N65" s="116">
        <v>463.2442613743605</v>
      </c>
      <c r="O65" s="117">
        <v>505.74806981615006</v>
      </c>
      <c r="P65" s="118">
        <v>55.00950432670949</v>
      </c>
      <c r="Q65" s="115">
        <v>33.17572978648419</v>
      </c>
      <c r="R65" s="53">
        <v>2.310920316301257</v>
      </c>
      <c r="S65" s="53">
        <v>0.13672162641584915</v>
      </c>
      <c r="T65" s="54">
        <v>0.023983679374841707</v>
      </c>
      <c r="U65" s="54">
        <v>0</v>
      </c>
      <c r="V65" s="54">
        <v>0</v>
      </c>
      <c r="W65" s="53">
        <v>23.934832777336936</v>
      </c>
      <c r="X65" s="53">
        <v>2.918867511175491</v>
      </c>
      <c r="Y65" s="53">
        <v>0.1029246656022993</v>
      </c>
      <c r="Z65" s="53">
        <v>0.023983679374841707</v>
      </c>
      <c r="AA65" s="53">
        <v>0.027163592872402186</v>
      </c>
      <c r="AB65" s="53">
        <v>0</v>
      </c>
      <c r="AC65" s="54">
        <v>0</v>
      </c>
      <c r="AD65" s="54">
        <v>0.05177495102518018</v>
      </c>
      <c r="AE65" s="53">
        <v>0.8937999258020185</v>
      </c>
      <c r="AF65" s="53">
        <v>0.36815436306357063</v>
      </c>
      <c r="AG65" s="53">
        <v>0</v>
      </c>
      <c r="AH65" s="53">
        <v>0.029344593450990133</v>
      </c>
      <c r="AI65" s="53">
        <v>0</v>
      </c>
      <c r="AJ65" s="54">
        <v>0</v>
      </c>
      <c r="AK65" s="53">
        <v>0</v>
      </c>
      <c r="AL65" s="54">
        <v>0</v>
      </c>
      <c r="AM65" s="54">
        <v>0</v>
      </c>
      <c r="AN65" s="54">
        <v>0</v>
      </c>
      <c r="AO65" s="54">
        <v>0</v>
      </c>
      <c r="AP65" s="53">
        <v>0</v>
      </c>
      <c r="AQ65" s="53">
        <v>0.028050158617113744</v>
      </c>
      <c r="AR65" s="53">
        <v>0</v>
      </c>
      <c r="AS65" s="53">
        <v>0</v>
      </c>
      <c r="AT65" s="53">
        <v>0.05206558828033356</v>
      </c>
      <c r="AU65" s="54">
        <v>0.028050158617113744</v>
      </c>
      <c r="AV65" s="54">
        <v>0</v>
      </c>
      <c r="AW65" s="54">
        <v>0</v>
      </c>
      <c r="AX65" s="53">
        <v>10.571478325177173</v>
      </c>
      <c r="AY65" s="54">
        <v>10.571478325177173</v>
      </c>
      <c r="AZ65" s="54">
        <v>0</v>
      </c>
      <c r="BA65" s="54">
        <v>0</v>
      </c>
      <c r="BB65" s="53">
        <v>0.7648326967400514</v>
      </c>
      <c r="BC65" s="53">
        <v>9.728046568392198</v>
      </c>
      <c r="BD65" s="54">
        <v>2.022505581334347</v>
      </c>
      <c r="BE65" s="54">
        <v>4.306860675582636</v>
      </c>
      <c r="BF65" s="53">
        <v>0.769416949915874</v>
      </c>
      <c r="BG65" s="54">
        <v>0.5513706233143344</v>
      </c>
      <c r="BH65" s="54">
        <v>0</v>
      </c>
      <c r="BI65" s="54">
        <v>0</v>
      </c>
      <c r="BJ65" s="54">
        <v>0.15972104685096977</v>
      </c>
      <c r="BK65" s="119">
        <v>342.41586967337014</v>
      </c>
      <c r="BL65" s="53">
        <v>91.77259661918045</v>
      </c>
      <c r="BM65" s="54">
        <v>1.5483247937269247</v>
      </c>
      <c r="BN65" s="54">
        <v>1.320169663771773</v>
      </c>
      <c r="BO65" s="54">
        <v>17.242660859783154</v>
      </c>
      <c r="BP65" s="54">
        <v>7.724889124329489</v>
      </c>
      <c r="BQ65" s="54">
        <v>5.505224021486641</v>
      </c>
      <c r="BR65" s="54">
        <v>4.232455095933497</v>
      </c>
      <c r="BS65" s="54">
        <v>6.59833760374712</v>
      </c>
      <c r="BT65" s="54">
        <v>2.473181386222475</v>
      </c>
      <c r="BU65" s="54">
        <v>6.363299988203547</v>
      </c>
      <c r="BV65" s="54">
        <v>2.9670620066035713</v>
      </c>
      <c r="BW65" s="54">
        <v>1.372096039249218</v>
      </c>
      <c r="BX65" s="54">
        <v>1.7623192950654434</v>
      </c>
      <c r="BY65" s="54">
        <v>9.07750269816393</v>
      </c>
      <c r="BZ65" s="54">
        <v>1.3832941217271864</v>
      </c>
      <c r="CA65" s="54">
        <v>5.39475011423998</v>
      </c>
      <c r="CB65" s="54">
        <v>4.86195585195671</v>
      </c>
      <c r="CC65" s="53">
        <v>2.7669350542966566</v>
      </c>
      <c r="CD65" s="53">
        <v>15.005555079301228</v>
      </c>
      <c r="CE65" s="53">
        <v>2.67330833852939</v>
      </c>
      <c r="CF65" s="53">
        <v>12.185782660483666</v>
      </c>
      <c r="CG65" s="54">
        <v>0.03322545562274406</v>
      </c>
      <c r="CH65" s="54">
        <v>0</v>
      </c>
      <c r="CI65" s="54">
        <v>0.08213066904451903</v>
      </c>
      <c r="CJ65" s="54">
        <v>1.0965743636936918</v>
      </c>
      <c r="CK65" s="54">
        <v>0.6093515345524956</v>
      </c>
      <c r="CL65" s="54">
        <v>3.9345885443494133</v>
      </c>
      <c r="CM65" s="54">
        <v>1.3257772531653205</v>
      </c>
      <c r="CN65" s="54">
        <v>0.25108860748364065</v>
      </c>
      <c r="CO65" s="54">
        <v>0.3965269092242159</v>
      </c>
      <c r="CP65" s="54">
        <v>0</v>
      </c>
      <c r="CQ65" s="54">
        <v>0</v>
      </c>
      <c r="CR65" s="54">
        <v>0</v>
      </c>
      <c r="CS65" s="54">
        <v>0</v>
      </c>
      <c r="CT65" s="54">
        <v>0</v>
      </c>
      <c r="CU65" s="53">
        <v>0.028064812596365177</v>
      </c>
      <c r="CV65" s="54">
        <v>0</v>
      </c>
      <c r="CW65" s="54">
        <v>0</v>
      </c>
      <c r="CX65" s="54">
        <v>0</v>
      </c>
      <c r="CY65" s="54">
        <v>0</v>
      </c>
      <c r="CZ65" s="53">
        <v>136.85336568931953</v>
      </c>
      <c r="DA65" s="54">
        <v>1.096935828515227</v>
      </c>
      <c r="DB65" s="54">
        <v>14.614806722561829</v>
      </c>
      <c r="DC65" s="54">
        <v>71.72678339538072</v>
      </c>
      <c r="DD65" s="54">
        <v>29.169063202856744</v>
      </c>
      <c r="DE65" s="54">
        <v>4.370102365372061</v>
      </c>
      <c r="DF65" s="120">
        <v>28.46694221032319</v>
      </c>
      <c r="DG65" s="121">
        <v>19.287030178160638</v>
      </c>
      <c r="DH65" s="121">
        <v>1.5895781876495776</v>
      </c>
      <c r="DI65" s="53">
        <v>31.712236878643807</v>
      </c>
      <c r="DJ65" s="54">
        <v>1.8734379773991678</v>
      </c>
      <c r="DK65" s="54">
        <v>7.320563855813636</v>
      </c>
      <c r="DL65" s="54">
        <v>0.35788192360831766</v>
      </c>
      <c r="DM65" s="53">
        <v>9.778912972703788</v>
      </c>
      <c r="DN65" s="54">
        <v>7.985727512675081</v>
      </c>
      <c r="DO65" s="54">
        <v>0.12170618234288308</v>
      </c>
      <c r="DP65" s="53">
        <v>1.3205115899543065</v>
      </c>
      <c r="DQ65" s="53">
        <v>2.720689538109016</v>
      </c>
      <c r="DR65" s="54">
        <v>0.5207193833800917</v>
      </c>
      <c r="DS65" s="54">
        <v>0.08704219442362358</v>
      </c>
      <c r="DT65" s="53">
        <v>7.131053711474383</v>
      </c>
      <c r="DU65" s="53">
        <v>0</v>
      </c>
      <c r="DV65" s="54">
        <v>0</v>
      </c>
      <c r="DW65" s="54">
        <v>0</v>
      </c>
      <c r="DX65" s="54">
        <v>0</v>
      </c>
      <c r="DY65" s="122">
        <v>49.7375350199575</v>
      </c>
      <c r="DZ65" s="53">
        <v>35.538952597063684</v>
      </c>
      <c r="EA65" s="54">
        <v>18.11756692167033</v>
      </c>
      <c r="EB65" s="54">
        <v>0.3899545995299492</v>
      </c>
      <c r="EC65" s="54">
        <v>2.3731728624912107</v>
      </c>
      <c r="ED65" s="54">
        <v>0.19077038655487635</v>
      </c>
      <c r="EE65" s="54">
        <v>4.183420439028334</v>
      </c>
      <c r="EF65" s="54">
        <v>10.284067387788985</v>
      </c>
      <c r="EG65" s="53">
        <v>14.198570211244437</v>
      </c>
      <c r="EH65" s="54">
        <v>7.747214461719044</v>
      </c>
      <c r="EI65" s="54">
        <v>6.451355749525394</v>
      </c>
      <c r="EJ65" s="54">
        <v>0</v>
      </c>
    </row>
    <row r="66" spans="1:140" ht="12.75">
      <c r="A66" s="13">
        <v>46</v>
      </c>
      <c r="B66" s="13" t="s">
        <v>92</v>
      </c>
      <c r="C66" s="13">
        <v>8</v>
      </c>
      <c r="D66" s="13" t="s">
        <v>93</v>
      </c>
      <c r="E66" s="13">
        <v>0</v>
      </c>
      <c r="F66" s="27">
        <v>0</v>
      </c>
      <c r="G66" s="27">
        <v>3.4</v>
      </c>
      <c r="H66" s="54">
        <v>0</v>
      </c>
      <c r="I66" s="111" t="s">
        <v>92</v>
      </c>
      <c r="J66" s="112" t="s">
        <v>777</v>
      </c>
      <c r="K66" s="113" t="s">
        <v>776</v>
      </c>
      <c r="L66" s="114">
        <v>3390.924</v>
      </c>
      <c r="M66" s="115">
        <v>900.1851442261756</v>
      </c>
      <c r="N66" s="116">
        <v>887.6121724463852</v>
      </c>
      <c r="O66" s="117">
        <v>912.3658926052267</v>
      </c>
      <c r="P66" s="118">
        <v>66.29626909951389</v>
      </c>
      <c r="Q66" s="115">
        <v>22.666863073309813</v>
      </c>
      <c r="R66" s="53">
        <v>2.3713359544478143</v>
      </c>
      <c r="S66" s="53">
        <v>0.3174503468671076</v>
      </c>
      <c r="T66" s="54">
        <v>0.12849005167912933</v>
      </c>
      <c r="U66" s="54">
        <v>0</v>
      </c>
      <c r="V66" s="54">
        <v>0</v>
      </c>
      <c r="W66" s="53">
        <v>4.583432126464645</v>
      </c>
      <c r="X66" s="53">
        <v>2.7983375622691633</v>
      </c>
      <c r="Y66" s="53">
        <v>0.032554548553727546</v>
      </c>
      <c r="Z66" s="53">
        <v>0</v>
      </c>
      <c r="AA66" s="53">
        <v>0.032554548553727546</v>
      </c>
      <c r="AB66" s="53">
        <v>0</v>
      </c>
      <c r="AC66" s="54">
        <v>0</v>
      </c>
      <c r="AD66" s="54">
        <v>0</v>
      </c>
      <c r="AE66" s="53">
        <v>0.7925184993824692</v>
      </c>
      <c r="AF66" s="53">
        <v>0.12866699460088163</v>
      </c>
      <c r="AG66" s="53">
        <v>0.1338573203056158</v>
      </c>
      <c r="AH66" s="53">
        <v>0</v>
      </c>
      <c r="AI66" s="53">
        <v>0.09766364566118262</v>
      </c>
      <c r="AJ66" s="54">
        <v>0</v>
      </c>
      <c r="AK66" s="53">
        <v>0.09766364566118262</v>
      </c>
      <c r="AL66" s="54">
        <v>0</v>
      </c>
      <c r="AM66" s="54">
        <v>0</v>
      </c>
      <c r="AN66" s="54">
        <v>0</v>
      </c>
      <c r="AO66" s="54">
        <v>0</v>
      </c>
      <c r="AP66" s="53">
        <v>0.030814609823163246</v>
      </c>
      <c r="AQ66" s="53">
        <v>0</v>
      </c>
      <c r="AR66" s="53">
        <v>0</v>
      </c>
      <c r="AS66" s="53">
        <v>0</v>
      </c>
      <c r="AT66" s="53">
        <v>0</v>
      </c>
      <c r="AU66" s="54">
        <v>0</v>
      </c>
      <c r="AV66" s="54">
        <v>0</v>
      </c>
      <c r="AW66" s="54">
        <v>0</v>
      </c>
      <c r="AX66" s="53">
        <v>27.99000803320865</v>
      </c>
      <c r="AY66" s="54">
        <v>27.861836478788675</v>
      </c>
      <c r="AZ66" s="54">
        <v>0.03256044665111928</v>
      </c>
      <c r="BA66" s="54">
        <v>0.0956140568175518</v>
      </c>
      <c r="BB66" s="53">
        <v>0.29401130783231944</v>
      </c>
      <c r="BC66" s="53">
        <v>10.881977891571736</v>
      </c>
      <c r="BD66" s="54">
        <v>1.842819243368474</v>
      </c>
      <c r="BE66" s="54">
        <v>4.3846367538759345</v>
      </c>
      <c r="BF66" s="53">
        <v>4.463420589786146</v>
      </c>
      <c r="BG66" s="54">
        <v>1.8257413023706812</v>
      </c>
      <c r="BH66" s="54">
        <v>0</v>
      </c>
      <c r="BI66" s="54">
        <v>0</v>
      </c>
      <c r="BJ66" s="54">
        <v>1.8604103188393488</v>
      </c>
      <c r="BK66" s="119">
        <v>773.469119331486</v>
      </c>
      <c r="BL66" s="53">
        <v>236.27220781120425</v>
      </c>
      <c r="BM66" s="54">
        <v>5.285633060487348</v>
      </c>
      <c r="BN66" s="54">
        <v>11.204615615094882</v>
      </c>
      <c r="BO66" s="54">
        <v>16.081118302857863</v>
      </c>
      <c r="BP66" s="54">
        <v>31.56664673109748</v>
      </c>
      <c r="BQ66" s="54">
        <v>2.6177319220365898</v>
      </c>
      <c r="BR66" s="54">
        <v>12.694109334210971</v>
      </c>
      <c r="BS66" s="54">
        <v>38.318080853478286</v>
      </c>
      <c r="BT66" s="54">
        <v>2.6672523477376666</v>
      </c>
      <c r="BU66" s="54">
        <v>24.020874546288855</v>
      </c>
      <c r="BV66" s="54">
        <v>3.1600826205482635</v>
      </c>
      <c r="BW66" s="54">
        <v>5.313430793494636</v>
      </c>
      <c r="BX66" s="54">
        <v>4.456142337604736</v>
      </c>
      <c r="BY66" s="54">
        <v>20.250241527088193</v>
      </c>
      <c r="BZ66" s="54">
        <v>8.306110664821743</v>
      </c>
      <c r="CA66" s="54">
        <v>9.816064883789787</v>
      </c>
      <c r="CB66" s="54">
        <v>7.92242173519666</v>
      </c>
      <c r="CC66" s="53">
        <v>6.445635466911084</v>
      </c>
      <c r="CD66" s="53">
        <v>20.733434308760682</v>
      </c>
      <c r="CE66" s="53">
        <v>7.656927728253421</v>
      </c>
      <c r="CF66" s="53">
        <v>53.63426016035748</v>
      </c>
      <c r="CG66" s="54">
        <v>0.1609472816258931</v>
      </c>
      <c r="CH66" s="54">
        <v>0</v>
      </c>
      <c r="CI66" s="54">
        <v>0.5292982089837461</v>
      </c>
      <c r="CJ66" s="54">
        <v>1.280975332977088</v>
      </c>
      <c r="CK66" s="54">
        <v>1.889181237916273</v>
      </c>
      <c r="CL66" s="54">
        <v>34.91104489513773</v>
      </c>
      <c r="CM66" s="54">
        <v>3.4060067403456995</v>
      </c>
      <c r="CN66" s="54">
        <v>0.5260277139800243</v>
      </c>
      <c r="CO66" s="54">
        <v>0.20319830229164676</v>
      </c>
      <c r="CP66" s="54">
        <v>0</v>
      </c>
      <c r="CQ66" s="54">
        <v>0</v>
      </c>
      <c r="CR66" s="54">
        <v>0</v>
      </c>
      <c r="CS66" s="54">
        <v>0</v>
      </c>
      <c r="CT66" s="54">
        <v>0</v>
      </c>
      <c r="CU66" s="53">
        <v>0.06342519030211236</v>
      </c>
      <c r="CV66" s="54">
        <v>0</v>
      </c>
      <c r="CW66" s="54">
        <v>0</v>
      </c>
      <c r="CX66" s="54">
        <v>0</v>
      </c>
      <c r="CY66" s="54">
        <v>0</v>
      </c>
      <c r="CZ66" s="53">
        <v>327.09078705391215</v>
      </c>
      <c r="DA66" s="54">
        <v>0.9315366549058606</v>
      </c>
      <c r="DB66" s="54">
        <v>13.465300313424894</v>
      </c>
      <c r="DC66" s="54">
        <v>117.37983511278931</v>
      </c>
      <c r="DD66" s="54">
        <v>111.27400673090872</v>
      </c>
      <c r="DE66" s="54">
        <v>13.504947324092194</v>
      </c>
      <c r="DF66" s="120">
        <v>50.62988731095123</v>
      </c>
      <c r="DG66" s="121">
        <v>29.766724350059157</v>
      </c>
      <c r="DH66" s="121">
        <v>3.8974686545614117</v>
      </c>
      <c r="DI66" s="53">
        <v>40.01643799743079</v>
      </c>
      <c r="DJ66" s="54">
        <v>2.179783445456165</v>
      </c>
      <c r="DK66" s="54">
        <v>7.92212977937577</v>
      </c>
      <c r="DL66" s="54">
        <v>0.3259318109164346</v>
      </c>
      <c r="DM66" s="53">
        <v>15.616082814005857</v>
      </c>
      <c r="DN66" s="54">
        <v>10.37189568389029</v>
      </c>
      <c r="DO66" s="54">
        <v>0.3590142391867231</v>
      </c>
      <c r="DP66" s="53">
        <v>4.212683622517048</v>
      </c>
      <c r="DQ66" s="53">
        <v>4.0095177597610565</v>
      </c>
      <c r="DR66" s="54">
        <v>0.6736187540623146</v>
      </c>
      <c r="DS66" s="54">
        <v>0.5275553212044858</v>
      </c>
      <c r="DT66" s="53">
        <v>7.087546049395387</v>
      </c>
      <c r="DU66" s="53">
        <v>0</v>
      </c>
      <c r="DV66" s="54">
        <v>0</v>
      </c>
      <c r="DW66" s="54">
        <v>0</v>
      </c>
      <c r="DX66" s="54">
        <v>0</v>
      </c>
      <c r="DY66" s="122">
        <v>60.42005070004519</v>
      </c>
      <c r="DZ66" s="53">
        <v>37.8120240972667</v>
      </c>
      <c r="EA66" s="54">
        <v>10.518781901334268</v>
      </c>
      <c r="EB66" s="54">
        <v>0.9687418532529776</v>
      </c>
      <c r="EC66" s="54">
        <v>0.8366687074083643</v>
      </c>
      <c r="ED66" s="54">
        <v>1.4062361763342384</v>
      </c>
      <c r="EE66" s="54">
        <v>3.7403551362401513</v>
      </c>
      <c r="EF66" s="54">
        <v>20.341240322696706</v>
      </c>
      <c r="EG66" s="53">
        <v>22.608014806583693</v>
      </c>
      <c r="EH66" s="54">
        <v>17.043699593385167</v>
      </c>
      <c r="EI66" s="54">
        <v>5.564315213198527</v>
      </c>
      <c r="EJ66" s="54">
        <v>0</v>
      </c>
    </row>
    <row r="67" spans="1:140" ht="12.75">
      <c r="A67" s="10">
        <v>47</v>
      </c>
      <c r="B67" s="10" t="s">
        <v>94</v>
      </c>
      <c r="C67" s="10">
        <v>6</v>
      </c>
      <c r="D67" s="10" t="s">
        <v>95</v>
      </c>
      <c r="E67" s="10">
        <v>0</v>
      </c>
      <c r="F67" s="25">
        <v>0</v>
      </c>
      <c r="G67" s="25">
        <v>0.6</v>
      </c>
      <c r="H67" s="54">
        <v>0</v>
      </c>
      <c r="I67" s="111" t="s">
        <v>94</v>
      </c>
      <c r="J67" s="112" t="s">
        <v>775</v>
      </c>
      <c r="K67" s="113" t="s">
        <v>778</v>
      </c>
      <c r="L67" s="114">
        <v>601.01</v>
      </c>
      <c r="M67" s="115">
        <v>247.17330826442156</v>
      </c>
      <c r="N67" s="116">
        <v>238.89008335076906</v>
      </c>
      <c r="O67" s="117">
        <v>262.19419281396273</v>
      </c>
      <c r="P67" s="118">
        <v>28.448062428245787</v>
      </c>
      <c r="Q67" s="115">
        <v>16.74860651237084</v>
      </c>
      <c r="R67" s="53">
        <v>5.943694780452905</v>
      </c>
      <c r="S67" s="53">
        <v>0</v>
      </c>
      <c r="T67" s="54">
        <v>0</v>
      </c>
      <c r="U67" s="54">
        <v>0</v>
      </c>
      <c r="V67" s="54">
        <v>0</v>
      </c>
      <c r="W67" s="53">
        <v>3.1114290943578315</v>
      </c>
      <c r="X67" s="53">
        <v>0.9983194955158816</v>
      </c>
      <c r="Y67" s="53">
        <v>0.12347548293705594</v>
      </c>
      <c r="Z67" s="53">
        <v>0.044275469626129355</v>
      </c>
      <c r="AA67" s="53">
        <v>0</v>
      </c>
      <c r="AB67" s="53">
        <v>0</v>
      </c>
      <c r="AC67" s="54">
        <v>0.0792000133109266</v>
      </c>
      <c r="AD67" s="54">
        <v>0</v>
      </c>
      <c r="AE67" s="53">
        <v>0</v>
      </c>
      <c r="AF67" s="53">
        <v>0.9623467163607927</v>
      </c>
      <c r="AG67" s="53">
        <v>2.676195071629424</v>
      </c>
      <c r="AH67" s="53">
        <v>0</v>
      </c>
      <c r="AI67" s="53">
        <v>0</v>
      </c>
      <c r="AJ67" s="54">
        <v>0</v>
      </c>
      <c r="AK67" s="53">
        <v>0</v>
      </c>
      <c r="AL67" s="54">
        <v>0</v>
      </c>
      <c r="AM67" s="54">
        <v>0</v>
      </c>
      <c r="AN67" s="54">
        <v>0</v>
      </c>
      <c r="AO67" s="54">
        <v>0</v>
      </c>
      <c r="AP67" s="53">
        <v>0</v>
      </c>
      <c r="AQ67" s="53">
        <v>0</v>
      </c>
      <c r="AR67" s="53">
        <v>0</v>
      </c>
      <c r="AS67" s="53">
        <v>0</v>
      </c>
      <c r="AT67" s="53">
        <v>0</v>
      </c>
      <c r="AU67" s="54">
        <v>0</v>
      </c>
      <c r="AV67" s="54">
        <v>0</v>
      </c>
      <c r="AW67" s="54">
        <v>0</v>
      </c>
      <c r="AX67" s="53">
        <v>2.1653050697991714</v>
      </c>
      <c r="AY67" s="54">
        <v>2.1653050697991714</v>
      </c>
      <c r="AZ67" s="54">
        <v>0</v>
      </c>
      <c r="BA67" s="54">
        <v>0</v>
      </c>
      <c r="BB67" s="53">
        <v>0.6085090098334471</v>
      </c>
      <c r="BC67" s="53">
        <v>8.48979218315835</v>
      </c>
      <c r="BD67" s="54">
        <v>6.5607726992895286</v>
      </c>
      <c r="BE67" s="54">
        <v>0.8221493818738456</v>
      </c>
      <c r="BF67" s="53">
        <v>0.4358496530839753</v>
      </c>
      <c r="BG67" s="54">
        <v>0</v>
      </c>
      <c r="BH67" s="54">
        <v>0</v>
      </c>
      <c r="BI67" s="54">
        <v>0</v>
      </c>
      <c r="BJ67" s="54">
        <v>0.2719422305785261</v>
      </c>
      <c r="BK67" s="119">
        <v>185.68276734164158</v>
      </c>
      <c r="BL67" s="53">
        <v>21.36783081812283</v>
      </c>
      <c r="BM67" s="54">
        <v>0.1997304537362107</v>
      </c>
      <c r="BN67" s="54">
        <v>0.4468644448511672</v>
      </c>
      <c r="BO67" s="54">
        <v>1.5931848055772784</v>
      </c>
      <c r="BP67" s="54">
        <v>1.6276933828056108</v>
      </c>
      <c r="BQ67" s="54">
        <v>1.7971581171694313</v>
      </c>
      <c r="BR67" s="54">
        <v>1.0466547977571088</v>
      </c>
      <c r="BS67" s="54">
        <v>1.6272940550074042</v>
      </c>
      <c r="BT67" s="54">
        <v>0</v>
      </c>
      <c r="BU67" s="54">
        <v>1.962130413803431</v>
      </c>
      <c r="BV67" s="54">
        <v>0.8006189580872197</v>
      </c>
      <c r="BW67" s="54">
        <v>0.2439060914127885</v>
      </c>
      <c r="BX67" s="54">
        <v>0.27631819770053745</v>
      </c>
      <c r="BY67" s="54">
        <v>0.8385550989168233</v>
      </c>
      <c r="BZ67" s="54">
        <v>0.2207284404585614</v>
      </c>
      <c r="CA67" s="54">
        <v>1.5986090081695812</v>
      </c>
      <c r="CB67" s="54">
        <v>2.9445599906823516</v>
      </c>
      <c r="CC67" s="53">
        <v>0.47846125688424485</v>
      </c>
      <c r="CD67" s="53">
        <v>19.246718024658495</v>
      </c>
      <c r="CE67" s="53">
        <v>2.2329245769621138</v>
      </c>
      <c r="CF67" s="53">
        <v>6.132277333155855</v>
      </c>
      <c r="CG67" s="54">
        <v>0</v>
      </c>
      <c r="CH67" s="54">
        <v>0</v>
      </c>
      <c r="CI67" s="54">
        <v>0</v>
      </c>
      <c r="CJ67" s="54">
        <v>0.8181561038917822</v>
      </c>
      <c r="CK67" s="54">
        <v>0</v>
      </c>
      <c r="CL67" s="54">
        <v>2.108733631719938</v>
      </c>
      <c r="CM67" s="54">
        <v>0.4991597477579408</v>
      </c>
      <c r="CN67" s="54">
        <v>0.25876441323771654</v>
      </c>
      <c r="CO67" s="54">
        <v>0.01662201960033943</v>
      </c>
      <c r="CP67" s="54">
        <v>0</v>
      </c>
      <c r="CQ67" s="54">
        <v>0</v>
      </c>
      <c r="CR67" s="54">
        <v>0</v>
      </c>
      <c r="CS67" s="54">
        <v>0</v>
      </c>
      <c r="CT67" s="54">
        <v>0</v>
      </c>
      <c r="CU67" s="53">
        <v>0</v>
      </c>
      <c r="CV67" s="54">
        <v>0</v>
      </c>
      <c r="CW67" s="54">
        <v>0</v>
      </c>
      <c r="CX67" s="54">
        <v>0</v>
      </c>
      <c r="CY67" s="54">
        <v>0</v>
      </c>
      <c r="CZ67" s="53">
        <v>100.97549125638508</v>
      </c>
      <c r="DA67" s="54">
        <v>0.7177085239846258</v>
      </c>
      <c r="DB67" s="54">
        <v>16.46591570855726</v>
      </c>
      <c r="DC67" s="54">
        <v>39.57050631437081</v>
      </c>
      <c r="DD67" s="54">
        <v>12.533551854378462</v>
      </c>
      <c r="DE67" s="54">
        <v>2.1402971664364987</v>
      </c>
      <c r="DF67" s="120">
        <v>8.14204422555365</v>
      </c>
      <c r="DG67" s="121">
        <v>2.2975990416132843</v>
      </c>
      <c r="DH67" s="121">
        <v>1.1997803697109866</v>
      </c>
      <c r="DI67" s="53">
        <v>5.883895442671504</v>
      </c>
      <c r="DJ67" s="54">
        <v>0.4625879769055423</v>
      </c>
      <c r="DK67" s="54">
        <v>3.1535748157268597</v>
      </c>
      <c r="DL67" s="54">
        <v>0</v>
      </c>
      <c r="DM67" s="53">
        <v>11.51614781783997</v>
      </c>
      <c r="DN67" s="54">
        <v>11.256734496930168</v>
      </c>
      <c r="DO67" s="54">
        <v>0</v>
      </c>
      <c r="DP67" s="53">
        <v>0.2207284404585614</v>
      </c>
      <c r="DQ67" s="53">
        <v>1.1865359977371426</v>
      </c>
      <c r="DR67" s="54">
        <v>0</v>
      </c>
      <c r="DS67" s="54">
        <v>0</v>
      </c>
      <c r="DT67" s="53">
        <v>8.299762067186903</v>
      </c>
      <c r="DU67" s="53">
        <v>0</v>
      </c>
      <c r="DV67" s="54">
        <v>0</v>
      </c>
      <c r="DW67" s="54">
        <v>0</v>
      </c>
      <c r="DX67" s="54">
        <v>0</v>
      </c>
      <c r="DY67" s="122">
        <v>33.0424784945342</v>
      </c>
      <c r="DZ67" s="53">
        <v>27.46974259995674</v>
      </c>
      <c r="EA67" s="54">
        <v>21.372256701219612</v>
      </c>
      <c r="EB67" s="54">
        <v>0</v>
      </c>
      <c r="EC67" s="54">
        <v>1.2914760153741203</v>
      </c>
      <c r="ED67" s="54">
        <v>0</v>
      </c>
      <c r="EE67" s="54">
        <v>2.2984642518427316</v>
      </c>
      <c r="EF67" s="54">
        <v>2.507562270178533</v>
      </c>
      <c r="EG67" s="53">
        <v>5.572735894577462</v>
      </c>
      <c r="EH67" s="54">
        <v>4.474467978902181</v>
      </c>
      <c r="EI67" s="54">
        <v>1.0982679156752801</v>
      </c>
      <c r="EJ67" s="54">
        <v>0</v>
      </c>
    </row>
    <row r="68" spans="1:140" ht="12.75">
      <c r="A68" s="12">
        <v>48</v>
      </c>
      <c r="B68" s="12" t="s">
        <v>96</v>
      </c>
      <c r="C68" s="12">
        <v>9</v>
      </c>
      <c r="D68" s="12" t="s">
        <v>97</v>
      </c>
      <c r="E68" s="12">
        <v>0</v>
      </c>
      <c r="F68" s="28">
        <v>0</v>
      </c>
      <c r="G68" s="28">
        <v>4.4</v>
      </c>
      <c r="H68" s="54">
        <v>0</v>
      </c>
      <c r="I68" s="111" t="s">
        <v>96</v>
      </c>
      <c r="J68" s="112" t="s">
        <v>775</v>
      </c>
      <c r="K68" s="113" t="s">
        <v>778</v>
      </c>
      <c r="L68" s="114">
        <v>4438.539</v>
      </c>
      <c r="M68" s="115">
        <v>1136.5470935368598</v>
      </c>
      <c r="N68" s="116">
        <v>1096.7954948721965</v>
      </c>
      <c r="O68" s="117">
        <v>1179.6455146056603</v>
      </c>
      <c r="P68" s="118">
        <v>37.64653188808299</v>
      </c>
      <c r="Q68" s="115">
        <v>13.579017780400264</v>
      </c>
      <c r="R68" s="53">
        <v>3.334254807719387</v>
      </c>
      <c r="S68" s="53">
        <v>0</v>
      </c>
      <c r="T68" s="54">
        <v>0</v>
      </c>
      <c r="U68" s="54">
        <v>0</v>
      </c>
      <c r="V68" s="54">
        <v>0</v>
      </c>
      <c r="W68" s="53">
        <v>0.11171243510533534</v>
      </c>
      <c r="X68" s="53">
        <v>0.20176684264799746</v>
      </c>
      <c r="Y68" s="53">
        <v>0.1301757177305415</v>
      </c>
      <c r="Z68" s="53">
        <v>0</v>
      </c>
      <c r="AA68" s="53">
        <v>0</v>
      </c>
      <c r="AB68" s="53">
        <v>0</v>
      </c>
      <c r="AC68" s="54">
        <v>0</v>
      </c>
      <c r="AD68" s="54">
        <v>0.1301757177305415</v>
      </c>
      <c r="AE68" s="53">
        <v>0.6080784690638068</v>
      </c>
      <c r="AF68" s="53">
        <v>0.2332681992880991</v>
      </c>
      <c r="AG68" s="53">
        <v>0.12267324901279453</v>
      </c>
      <c r="AH68" s="53">
        <v>0</v>
      </c>
      <c r="AI68" s="53">
        <v>0</v>
      </c>
      <c r="AJ68" s="54">
        <v>0</v>
      </c>
      <c r="AK68" s="53">
        <v>0</v>
      </c>
      <c r="AL68" s="54">
        <v>0</v>
      </c>
      <c r="AM68" s="54">
        <v>0</v>
      </c>
      <c r="AN68" s="54">
        <v>0</v>
      </c>
      <c r="AO68" s="54">
        <v>0</v>
      </c>
      <c r="AP68" s="53">
        <v>0</v>
      </c>
      <c r="AQ68" s="53">
        <v>0</v>
      </c>
      <c r="AR68" s="53">
        <v>0</v>
      </c>
      <c r="AS68" s="53">
        <v>0</v>
      </c>
      <c r="AT68" s="53">
        <v>0</v>
      </c>
      <c r="AU68" s="54">
        <v>0</v>
      </c>
      <c r="AV68" s="54">
        <v>0</v>
      </c>
      <c r="AW68" s="54">
        <v>0</v>
      </c>
      <c r="AX68" s="53">
        <v>19.594271898928906</v>
      </c>
      <c r="AY68" s="54">
        <v>19.56898429866224</v>
      </c>
      <c r="AZ68" s="54">
        <v>0.025287600266664323</v>
      </c>
      <c r="BA68" s="54">
        <v>0</v>
      </c>
      <c r="BB68" s="53">
        <v>0.02253894806376603</v>
      </c>
      <c r="BC68" s="53">
        <v>4.273034437683211</v>
      </c>
      <c r="BD68" s="54">
        <v>0.07331917101550758</v>
      </c>
      <c r="BE68" s="54">
        <v>2.551220119953886</v>
      </c>
      <c r="BF68" s="53">
        <v>0.17766431701963192</v>
      </c>
      <c r="BG68" s="54">
        <v>0</v>
      </c>
      <c r="BH68" s="54">
        <v>0</v>
      </c>
      <c r="BI68" s="54">
        <v>0</v>
      </c>
      <c r="BJ68" s="54">
        <v>0.15369922400141128</v>
      </c>
      <c r="BK68" s="119">
        <v>1038.1808067925053</v>
      </c>
      <c r="BL68" s="53">
        <v>277.5444802895728</v>
      </c>
      <c r="BM68" s="54">
        <v>8.587528463758007</v>
      </c>
      <c r="BN68" s="54">
        <v>5.47560131836174</v>
      </c>
      <c r="BO68" s="54">
        <v>23.54062902229765</v>
      </c>
      <c r="BP68" s="54">
        <v>36.500997287621</v>
      </c>
      <c r="BQ68" s="54">
        <v>9.39484591664059</v>
      </c>
      <c r="BR68" s="54">
        <v>12.952579666417261</v>
      </c>
      <c r="BS68" s="54">
        <v>61.487890497301024</v>
      </c>
      <c r="BT68" s="54">
        <v>5.963642540935204</v>
      </c>
      <c r="BU68" s="54">
        <v>21.561457497613517</v>
      </c>
      <c r="BV68" s="54">
        <v>2.1985657893284256</v>
      </c>
      <c r="BW68" s="54">
        <v>4.955815415838409</v>
      </c>
      <c r="BX68" s="54">
        <v>7.215642354387333</v>
      </c>
      <c r="BY68" s="54">
        <v>12.857742153442835</v>
      </c>
      <c r="BZ68" s="54">
        <v>7.900586206407108</v>
      </c>
      <c r="CA68" s="54">
        <v>8.620226160004453</v>
      </c>
      <c r="CB68" s="54">
        <v>7.344788454038593</v>
      </c>
      <c r="CC68" s="53">
        <v>1.223684189775059</v>
      </c>
      <c r="CD68" s="53">
        <v>17.949983091282967</v>
      </c>
      <c r="CE68" s="53">
        <v>1.3240392840977628</v>
      </c>
      <c r="CF68" s="53">
        <v>24.268143188558216</v>
      </c>
      <c r="CG68" s="54">
        <v>0.06539764548649905</v>
      </c>
      <c r="CH68" s="54">
        <v>0</v>
      </c>
      <c r="CI68" s="54">
        <v>0.22798718226876005</v>
      </c>
      <c r="CJ68" s="54">
        <v>1.3564508501558734</v>
      </c>
      <c r="CK68" s="54">
        <v>4.656735020239769</v>
      </c>
      <c r="CL68" s="54">
        <v>6.379378439617181</v>
      </c>
      <c r="CM68" s="54">
        <v>2.0556561517201946</v>
      </c>
      <c r="CN68" s="54">
        <v>0.8824660547085426</v>
      </c>
      <c r="CO68" s="54">
        <v>1.4237635402099653</v>
      </c>
      <c r="CP68" s="54">
        <v>0</v>
      </c>
      <c r="CQ68" s="54">
        <v>0</v>
      </c>
      <c r="CR68" s="54">
        <v>0</v>
      </c>
      <c r="CS68" s="54">
        <v>0</v>
      </c>
      <c r="CT68" s="54">
        <v>0</v>
      </c>
      <c r="CU68" s="53">
        <v>0.02241953940249258</v>
      </c>
      <c r="CV68" s="54">
        <v>0</v>
      </c>
      <c r="CW68" s="54">
        <v>0</v>
      </c>
      <c r="CX68" s="54">
        <v>0</v>
      </c>
      <c r="CY68" s="54">
        <v>0</v>
      </c>
      <c r="CZ68" s="53">
        <v>620.1738905527247</v>
      </c>
      <c r="DA68" s="54">
        <v>3.4290089599302833</v>
      </c>
      <c r="DB68" s="54">
        <v>19.49662039693692</v>
      </c>
      <c r="DC68" s="54">
        <v>262.54382354193575</v>
      </c>
      <c r="DD68" s="54">
        <v>194.9451159491896</v>
      </c>
      <c r="DE68" s="54">
        <v>5.06992503614365</v>
      </c>
      <c r="DF68" s="120">
        <v>25.20272999741582</v>
      </c>
      <c r="DG68" s="121">
        <v>19.14704816156848</v>
      </c>
      <c r="DH68" s="121">
        <v>2.6852011438899153</v>
      </c>
      <c r="DI68" s="53">
        <v>54.363609286749536</v>
      </c>
      <c r="DJ68" s="54">
        <v>4.925478856894127</v>
      </c>
      <c r="DK68" s="54">
        <v>31.368700376407645</v>
      </c>
      <c r="DL68" s="54">
        <v>0.21596070238427556</v>
      </c>
      <c r="DM68" s="53">
        <v>11.312873447771892</v>
      </c>
      <c r="DN68" s="54">
        <v>9.937085153470546</v>
      </c>
      <c r="DO68" s="54">
        <v>0.1022340909925541</v>
      </c>
      <c r="DP68" s="53">
        <v>0.18695115667565387</v>
      </c>
      <c r="DQ68" s="53">
        <v>1.0280116948392253</v>
      </c>
      <c r="DR68" s="54">
        <v>0.3093044805959799</v>
      </c>
      <c r="DS68" s="54">
        <v>0</v>
      </c>
      <c r="DT68" s="53">
        <v>3.5798716649780484</v>
      </c>
      <c r="DU68" s="53">
        <v>0</v>
      </c>
      <c r="DV68" s="54">
        <v>0</v>
      </c>
      <c r="DW68" s="54">
        <v>0</v>
      </c>
      <c r="DX68" s="54">
        <v>0</v>
      </c>
      <c r="DY68" s="122">
        <v>60.7197548562714</v>
      </c>
      <c r="DZ68" s="53">
        <v>38.64291831163363</v>
      </c>
      <c r="EA68" s="54">
        <v>12.819263275595867</v>
      </c>
      <c r="EB68" s="54">
        <v>1.6508878259265043</v>
      </c>
      <c r="EC68" s="54">
        <v>11.888882805806146</v>
      </c>
      <c r="ED68" s="54">
        <v>1.3268803090386274</v>
      </c>
      <c r="EE68" s="54">
        <v>2.437378605888109</v>
      </c>
      <c r="EF68" s="54">
        <v>8.519625489378376</v>
      </c>
      <c r="EG68" s="53">
        <v>22.076829785656948</v>
      </c>
      <c r="EH68" s="54">
        <v>19.947976124576126</v>
      </c>
      <c r="EI68" s="54">
        <v>1.9315635167337721</v>
      </c>
      <c r="EJ68" s="54">
        <v>0.19729014434704756</v>
      </c>
    </row>
    <row r="69" spans="1:140" ht="22.5">
      <c r="A69" s="10">
        <v>49</v>
      </c>
      <c r="B69" s="10" t="s">
        <v>98</v>
      </c>
      <c r="C69" s="10">
        <v>6</v>
      </c>
      <c r="D69" s="10" t="s">
        <v>99</v>
      </c>
      <c r="E69" s="10">
        <v>0</v>
      </c>
      <c r="F69" s="25">
        <v>0</v>
      </c>
      <c r="G69" s="25">
        <v>2.9</v>
      </c>
      <c r="H69" s="54">
        <v>0</v>
      </c>
      <c r="I69" s="111" t="s">
        <v>98</v>
      </c>
      <c r="J69" s="112" t="s">
        <v>781</v>
      </c>
      <c r="K69" s="113" t="s">
        <v>780</v>
      </c>
      <c r="L69" s="114">
        <v>2936.996</v>
      </c>
      <c r="M69" s="125">
        <v>313.71750931904575</v>
      </c>
      <c r="N69" s="126">
        <v>309.941201539733</v>
      </c>
      <c r="O69" s="127">
        <v>324.7734326049187</v>
      </c>
      <c r="P69" s="128">
        <v>37.689315886027764</v>
      </c>
      <c r="Q69" s="125">
        <v>17.57867222154882</v>
      </c>
      <c r="R69" s="57">
        <v>2.0310548601360026</v>
      </c>
      <c r="S69" s="55">
        <v>0.0777427003645902</v>
      </c>
      <c r="T69" s="56">
        <v>0.046346675310419215</v>
      </c>
      <c r="U69" s="56">
        <v>0</v>
      </c>
      <c r="V69" s="56">
        <v>0</v>
      </c>
      <c r="W69" s="57">
        <v>1.5662261712307404</v>
      </c>
      <c r="X69" s="55">
        <v>0.7472567208126943</v>
      </c>
      <c r="Y69" s="55">
        <v>0.06997285661948467</v>
      </c>
      <c r="Z69" s="55">
        <v>0.044708947509632294</v>
      </c>
      <c r="AA69" s="55">
        <v>0</v>
      </c>
      <c r="AB69" s="55">
        <v>0</v>
      </c>
      <c r="AC69" s="56">
        <v>0.025263909109852378</v>
      </c>
      <c r="AD69" s="56">
        <v>0</v>
      </c>
      <c r="AE69" s="55">
        <v>1.4984460312509789</v>
      </c>
      <c r="AF69" s="55">
        <v>1.86082990919974</v>
      </c>
      <c r="AG69" s="55">
        <v>0.6876073375653219</v>
      </c>
      <c r="AH69" s="55">
        <v>0.10677236196440174</v>
      </c>
      <c r="AI69" s="55">
        <v>0</v>
      </c>
      <c r="AJ69" s="56">
        <v>0</v>
      </c>
      <c r="AK69" s="57">
        <v>0</v>
      </c>
      <c r="AL69" s="56">
        <v>0</v>
      </c>
      <c r="AM69" s="56">
        <v>0</v>
      </c>
      <c r="AN69" s="56">
        <v>0</v>
      </c>
      <c r="AO69" s="56">
        <v>0</v>
      </c>
      <c r="AP69" s="55">
        <v>0</v>
      </c>
      <c r="AQ69" s="55">
        <v>0.1456556290849562</v>
      </c>
      <c r="AR69" s="55">
        <v>0</v>
      </c>
      <c r="AS69" s="55">
        <v>0</v>
      </c>
      <c r="AT69" s="55">
        <v>0.00218250212121501</v>
      </c>
      <c r="AU69" s="56">
        <v>0</v>
      </c>
      <c r="AV69" s="56">
        <v>0</v>
      </c>
      <c r="AW69" s="56">
        <v>0</v>
      </c>
      <c r="AX69" s="55">
        <v>14.048017089570433</v>
      </c>
      <c r="AY69" s="56">
        <v>12.958253943825596</v>
      </c>
      <c r="AZ69" s="56">
        <v>1.0897665505843386</v>
      </c>
      <c r="BA69" s="56">
        <v>0</v>
      </c>
      <c r="BB69" s="55">
        <v>0.749064690588615</v>
      </c>
      <c r="BC69" s="55">
        <v>3.400556214581157</v>
      </c>
      <c r="BD69" s="56">
        <v>1.5736555310255784</v>
      </c>
      <c r="BE69" s="56">
        <v>1.187550136261677</v>
      </c>
      <c r="BF69" s="55">
        <v>1.9130022648992369</v>
      </c>
      <c r="BG69" s="56">
        <v>0.7625342356611994</v>
      </c>
      <c r="BH69" s="56">
        <v>0</v>
      </c>
      <c r="BI69" s="56">
        <v>0</v>
      </c>
      <c r="BJ69" s="56">
        <v>1.1504680292380376</v>
      </c>
      <c r="BK69" s="129">
        <v>209.2998083756328</v>
      </c>
      <c r="BL69" s="55">
        <v>34.09698208645841</v>
      </c>
      <c r="BM69" s="56">
        <v>1.8411635562322861</v>
      </c>
      <c r="BN69" s="56">
        <v>0.9883500011576453</v>
      </c>
      <c r="BO69" s="56">
        <v>3.1487444994817833</v>
      </c>
      <c r="BP69" s="56">
        <v>2.506639437030217</v>
      </c>
      <c r="BQ69" s="56">
        <v>2.932264803901674</v>
      </c>
      <c r="BR69" s="56">
        <v>1.3713467774556043</v>
      </c>
      <c r="BS69" s="56">
        <v>5.5261702773854635</v>
      </c>
      <c r="BT69" s="56">
        <v>0.07318362027050769</v>
      </c>
      <c r="BU69" s="56">
        <v>2.926129283117852</v>
      </c>
      <c r="BV69" s="56">
        <v>1.366597026349372</v>
      </c>
      <c r="BW69" s="56">
        <v>0.1421180008416763</v>
      </c>
      <c r="BX69" s="56">
        <v>0.5921083991942788</v>
      </c>
      <c r="BY69" s="56">
        <v>1.1525347668161618</v>
      </c>
      <c r="BZ69" s="56">
        <v>1.017379662757457</v>
      </c>
      <c r="CA69" s="56">
        <v>4.060451563434202</v>
      </c>
      <c r="CB69" s="56">
        <v>2.7436911728854922</v>
      </c>
      <c r="CC69" s="55">
        <v>0.34987449761593137</v>
      </c>
      <c r="CD69" s="55">
        <v>10.716456542671493</v>
      </c>
      <c r="CE69" s="55">
        <v>3.1314751535242134</v>
      </c>
      <c r="CF69" s="55">
        <v>2.0009220305373243</v>
      </c>
      <c r="CG69" s="56">
        <v>0</v>
      </c>
      <c r="CH69" s="56">
        <v>0</v>
      </c>
      <c r="CI69" s="56">
        <v>0</v>
      </c>
      <c r="CJ69" s="56">
        <v>0</v>
      </c>
      <c r="CK69" s="56">
        <v>0.11639443839896275</v>
      </c>
      <c r="CL69" s="56">
        <v>0.03280562860827866</v>
      </c>
      <c r="CM69" s="56">
        <v>0.009121565027667726</v>
      </c>
      <c r="CN69" s="56">
        <v>0</v>
      </c>
      <c r="CO69" s="56">
        <v>0.3292105266741936</v>
      </c>
      <c r="CP69" s="56">
        <v>0</v>
      </c>
      <c r="CQ69" s="56">
        <v>0</v>
      </c>
      <c r="CR69" s="56">
        <v>0</v>
      </c>
      <c r="CS69" s="56">
        <v>0</v>
      </c>
      <c r="CT69" s="56">
        <v>0</v>
      </c>
      <c r="CU69" s="55">
        <v>0</v>
      </c>
      <c r="CV69" s="56">
        <v>0</v>
      </c>
      <c r="CW69" s="56">
        <v>0</v>
      </c>
      <c r="CX69" s="56">
        <v>0</v>
      </c>
      <c r="CY69" s="56">
        <v>0</v>
      </c>
      <c r="CZ69" s="55">
        <v>119.64272338130525</v>
      </c>
      <c r="DA69" s="56">
        <v>5.831094083887073</v>
      </c>
      <c r="DB69" s="56">
        <v>14.512069475069083</v>
      </c>
      <c r="DC69" s="56">
        <v>55.92408025070514</v>
      </c>
      <c r="DD69" s="56">
        <v>16.081360001852232</v>
      </c>
      <c r="DE69" s="56">
        <v>1.390543262571689</v>
      </c>
      <c r="DF69" s="130">
        <v>6.296321139014149</v>
      </c>
      <c r="DG69" s="131">
        <v>3.148158867087323</v>
      </c>
      <c r="DH69" s="131">
        <v>0.9673523559446455</v>
      </c>
      <c r="DI69" s="55">
        <v>10.4498610144515</v>
      </c>
      <c r="DJ69" s="56">
        <v>0.8585132564021197</v>
      </c>
      <c r="DK69" s="56">
        <v>9.591351162888882</v>
      </c>
      <c r="DL69" s="56">
        <v>0</v>
      </c>
      <c r="DM69" s="55">
        <v>12.035818230600245</v>
      </c>
      <c r="DN69" s="56">
        <v>11.685947137823817</v>
      </c>
      <c r="DO69" s="56">
        <v>0.34987449761593137</v>
      </c>
      <c r="DP69" s="55">
        <v>0</v>
      </c>
      <c r="DQ69" s="55">
        <v>0.15364338255823295</v>
      </c>
      <c r="DR69" s="56">
        <v>0.06902971607724354</v>
      </c>
      <c r="DS69" s="56">
        <v>0</v>
      </c>
      <c r="DT69" s="55">
        <v>10.425686653982503</v>
      </c>
      <c r="DU69" s="55">
        <v>0</v>
      </c>
      <c r="DV69" s="56">
        <v>0</v>
      </c>
      <c r="DW69" s="56">
        <v>0</v>
      </c>
      <c r="DX69" s="56">
        <v>0</v>
      </c>
      <c r="DY69" s="132">
        <v>66.72838505738517</v>
      </c>
      <c r="DZ69" s="55">
        <v>61.94819468599889</v>
      </c>
      <c r="EA69" s="56">
        <v>50.550358257212466</v>
      </c>
      <c r="EB69" s="56">
        <v>0.47863190824910895</v>
      </c>
      <c r="EC69" s="56">
        <v>4.005933273317362</v>
      </c>
      <c r="ED69" s="56">
        <v>1.0307674916819771</v>
      </c>
      <c r="EE69" s="56">
        <v>5.724451105823773</v>
      </c>
      <c r="EF69" s="56">
        <v>0.15803562551668437</v>
      </c>
      <c r="EG69" s="55">
        <v>4.780203990744284</v>
      </c>
      <c r="EH69" s="56">
        <v>3.806951047941502</v>
      </c>
      <c r="EI69" s="56">
        <v>0.9732529428027822</v>
      </c>
      <c r="EJ69" s="56">
        <v>0</v>
      </c>
    </row>
    <row r="70" spans="1:140" ht="12.75">
      <c r="A70" s="12">
        <v>50</v>
      </c>
      <c r="B70" s="12" t="s">
        <v>100</v>
      </c>
      <c r="C70" s="12">
        <v>9</v>
      </c>
      <c r="D70" s="12" t="s">
        <v>101</v>
      </c>
      <c r="E70" s="12">
        <v>0</v>
      </c>
      <c r="F70" s="28">
        <v>0</v>
      </c>
      <c r="G70" s="28">
        <v>2.3</v>
      </c>
      <c r="H70" s="54">
        <v>0</v>
      </c>
      <c r="I70" s="111" t="s">
        <v>100</v>
      </c>
      <c r="J70" s="112" t="s">
        <v>775</v>
      </c>
      <c r="K70" s="113" t="s">
        <v>775</v>
      </c>
      <c r="L70" s="114">
        <v>2329.099</v>
      </c>
      <c r="M70" s="115">
        <v>1436.2386828554731</v>
      </c>
      <c r="N70" s="116">
        <v>1409.0815891502928</v>
      </c>
      <c r="O70" s="117">
        <v>1429.5430717553575</v>
      </c>
      <c r="P70" s="118">
        <v>52.01984973588498</v>
      </c>
      <c r="Q70" s="115">
        <v>30.86028116451898</v>
      </c>
      <c r="R70" s="53">
        <v>12.010343914105839</v>
      </c>
      <c r="S70" s="53">
        <v>0.1300889313850549</v>
      </c>
      <c r="T70" s="54">
        <v>0</v>
      </c>
      <c r="U70" s="54">
        <v>0</v>
      </c>
      <c r="V70" s="54">
        <v>0</v>
      </c>
      <c r="W70" s="53">
        <v>12.837582258203708</v>
      </c>
      <c r="X70" s="53">
        <v>0.3457560198171052</v>
      </c>
      <c r="Y70" s="53">
        <v>0.3751107187800948</v>
      </c>
      <c r="Z70" s="53">
        <v>0</v>
      </c>
      <c r="AA70" s="53">
        <v>0</v>
      </c>
      <c r="AB70" s="53">
        <v>0.3751107187800948</v>
      </c>
      <c r="AC70" s="54">
        <v>0</v>
      </c>
      <c r="AD70" s="54">
        <v>0</v>
      </c>
      <c r="AE70" s="53">
        <v>0.669370430368138</v>
      </c>
      <c r="AF70" s="53">
        <v>0.15831014482424316</v>
      </c>
      <c r="AG70" s="53">
        <v>0.0711262166185293</v>
      </c>
      <c r="AH70" s="53">
        <v>0</v>
      </c>
      <c r="AI70" s="53">
        <v>0</v>
      </c>
      <c r="AJ70" s="54">
        <v>0</v>
      </c>
      <c r="AK70" s="53">
        <v>0</v>
      </c>
      <c r="AL70" s="54">
        <v>0</v>
      </c>
      <c r="AM70" s="54">
        <v>0</v>
      </c>
      <c r="AN70" s="54">
        <v>0</v>
      </c>
      <c r="AO70" s="54">
        <v>0</v>
      </c>
      <c r="AP70" s="53">
        <v>0</v>
      </c>
      <c r="AQ70" s="53">
        <v>0</v>
      </c>
      <c r="AR70" s="53">
        <v>0</v>
      </c>
      <c r="AS70" s="53">
        <v>0</v>
      </c>
      <c r="AT70" s="53">
        <v>0</v>
      </c>
      <c r="AU70" s="54">
        <v>0</v>
      </c>
      <c r="AV70" s="54">
        <v>0</v>
      </c>
      <c r="AW70" s="54">
        <v>0</v>
      </c>
      <c r="AX70" s="53">
        <v>16.53164163481243</v>
      </c>
      <c r="AY70" s="54">
        <v>15.84458625416953</v>
      </c>
      <c r="AZ70" s="54">
        <v>0.6037742491839119</v>
      </c>
      <c r="BA70" s="54">
        <v>0.08328113145898908</v>
      </c>
      <c r="BB70" s="53">
        <v>0.18586157136300344</v>
      </c>
      <c r="BC70" s="53">
        <v>3.886786263701113</v>
      </c>
      <c r="BD70" s="54">
        <v>0.9445712698343866</v>
      </c>
      <c r="BE70" s="54">
        <v>2.0719814829683068</v>
      </c>
      <c r="BF70" s="53">
        <v>0.55527910148946</v>
      </c>
      <c r="BG70" s="54">
        <v>0.12430557911020529</v>
      </c>
      <c r="BH70" s="54">
        <v>0.04125200345713084</v>
      </c>
      <c r="BI70" s="54">
        <v>0</v>
      </c>
      <c r="BJ70" s="54">
        <v>0.0925636909379979</v>
      </c>
      <c r="BK70" s="119">
        <v>1230.772929789588</v>
      </c>
      <c r="BL70" s="53">
        <v>253.27390548877483</v>
      </c>
      <c r="BM70" s="54">
        <v>6.068299372418261</v>
      </c>
      <c r="BN70" s="54">
        <v>4.744615836424299</v>
      </c>
      <c r="BO70" s="54">
        <v>27.99323686970798</v>
      </c>
      <c r="BP70" s="54">
        <v>29.11184968951513</v>
      </c>
      <c r="BQ70" s="54">
        <v>5.309628315498825</v>
      </c>
      <c r="BR70" s="54">
        <v>14.306897216477273</v>
      </c>
      <c r="BS70" s="54">
        <v>49.17712815127222</v>
      </c>
      <c r="BT70" s="54">
        <v>4.8492528655930895</v>
      </c>
      <c r="BU70" s="54">
        <v>18.767750962926005</v>
      </c>
      <c r="BV70" s="54">
        <v>4.930215503935213</v>
      </c>
      <c r="BW70" s="54">
        <v>5.870716530297767</v>
      </c>
      <c r="BX70" s="54">
        <v>7.939443535890917</v>
      </c>
      <c r="BY70" s="54">
        <v>13.484291565107366</v>
      </c>
      <c r="BZ70" s="54">
        <v>8.991257992897681</v>
      </c>
      <c r="CA70" s="54">
        <v>8.267656291123735</v>
      </c>
      <c r="CB70" s="54">
        <v>7.749249817203991</v>
      </c>
      <c r="CC70" s="53">
        <v>3.09715473665997</v>
      </c>
      <c r="CD70" s="53">
        <v>12.673231150758296</v>
      </c>
      <c r="CE70" s="53">
        <v>1.7881249358657576</v>
      </c>
      <c r="CF70" s="53">
        <v>25.512775541099796</v>
      </c>
      <c r="CG70" s="54">
        <v>0</v>
      </c>
      <c r="CH70" s="54">
        <v>0</v>
      </c>
      <c r="CI70" s="54">
        <v>0.14672626625145602</v>
      </c>
      <c r="CJ70" s="54">
        <v>2.5738407856428602</v>
      </c>
      <c r="CK70" s="54">
        <v>9.983998103987851</v>
      </c>
      <c r="CL70" s="54">
        <v>2.7382434151575348</v>
      </c>
      <c r="CM70" s="54">
        <v>3.1036894524449155</v>
      </c>
      <c r="CN70" s="54">
        <v>1.28490888536726</v>
      </c>
      <c r="CO70" s="54">
        <v>1.6036587538786458</v>
      </c>
      <c r="CP70" s="54">
        <v>0</v>
      </c>
      <c r="CQ70" s="54">
        <v>0</v>
      </c>
      <c r="CR70" s="54">
        <v>0</v>
      </c>
      <c r="CS70" s="54">
        <v>0</v>
      </c>
      <c r="CT70" s="54">
        <v>0</v>
      </c>
      <c r="CU70" s="53">
        <v>0.08328113145898908</v>
      </c>
      <c r="CV70" s="54">
        <v>0</v>
      </c>
      <c r="CW70" s="54">
        <v>0</v>
      </c>
      <c r="CX70" s="54">
        <v>0</v>
      </c>
      <c r="CY70" s="54">
        <v>0</v>
      </c>
      <c r="CZ70" s="53">
        <v>845.4449553239257</v>
      </c>
      <c r="DA70" s="54">
        <v>4.691801421923241</v>
      </c>
      <c r="DB70" s="54">
        <v>3.982582964485408</v>
      </c>
      <c r="DC70" s="54">
        <v>426.2470594852344</v>
      </c>
      <c r="DD70" s="54">
        <v>312.4947028872538</v>
      </c>
      <c r="DE70" s="54">
        <v>28.567776638090518</v>
      </c>
      <c r="DF70" s="120">
        <v>17.886096726674133</v>
      </c>
      <c r="DG70" s="121">
        <v>9.146038875977363</v>
      </c>
      <c r="DH70" s="121">
        <v>3.941502701259156</v>
      </c>
      <c r="DI70" s="53">
        <v>46.47453800804517</v>
      </c>
      <c r="DJ70" s="54">
        <v>6.669265668827301</v>
      </c>
      <c r="DK70" s="54">
        <v>16.155427485048936</v>
      </c>
      <c r="DL70" s="54">
        <v>0.1782663596523806</v>
      </c>
      <c r="DM70" s="53">
        <v>15.080934730554603</v>
      </c>
      <c r="DN70" s="54">
        <v>9.103129579292249</v>
      </c>
      <c r="DO70" s="54">
        <v>1.6251348697500623</v>
      </c>
      <c r="DP70" s="53">
        <v>1.0284964271591717</v>
      </c>
      <c r="DQ70" s="53">
        <v>2.9017315279427796</v>
      </c>
      <c r="DR70" s="54">
        <v>1.2020141694277486</v>
      </c>
      <c r="DS70" s="54">
        <v>0.1278176668316804</v>
      </c>
      <c r="DT70" s="53">
        <v>5.3102294063069015</v>
      </c>
      <c r="DU70" s="53">
        <v>0.21741454528124396</v>
      </c>
      <c r="DV70" s="54">
        <v>0</v>
      </c>
      <c r="DW70" s="54">
        <v>0</v>
      </c>
      <c r="DX70" s="54">
        <v>0</v>
      </c>
      <c r="DY70" s="122">
        <v>153.44590333000014</v>
      </c>
      <c r="DZ70" s="53">
        <v>110.29934751592783</v>
      </c>
      <c r="EA70" s="54">
        <v>25.018477102089687</v>
      </c>
      <c r="EB70" s="54">
        <v>15.460476347291378</v>
      </c>
      <c r="EC70" s="54">
        <v>19.339031960427615</v>
      </c>
      <c r="ED70" s="54">
        <v>9.13429184418524</v>
      </c>
      <c r="EE70" s="54">
        <v>13.749844897103989</v>
      </c>
      <c r="EF70" s="54">
        <v>27.597233951841464</v>
      </c>
      <c r="EG70" s="53">
        <v>43.14651287901459</v>
      </c>
      <c r="EH70" s="54">
        <v>30.452556975894964</v>
      </c>
      <c r="EI70" s="54">
        <v>12.630442072234798</v>
      </c>
      <c r="EJ70" s="54">
        <v>0.06353529841367843</v>
      </c>
    </row>
    <row r="71" spans="1:140" ht="12.75">
      <c r="A71" s="8">
        <v>51</v>
      </c>
      <c r="B71" s="8" t="s">
        <v>102</v>
      </c>
      <c r="C71" s="8">
        <v>10</v>
      </c>
      <c r="D71" s="8" t="s">
        <v>103</v>
      </c>
      <c r="E71" s="8">
        <v>0</v>
      </c>
      <c r="F71" s="29">
        <v>0</v>
      </c>
      <c r="G71" s="29">
        <v>0.3</v>
      </c>
      <c r="H71" s="54">
        <v>0</v>
      </c>
      <c r="I71" s="111" t="s">
        <v>102</v>
      </c>
      <c r="J71" s="112" t="s">
        <v>776</v>
      </c>
      <c r="K71" s="113" t="s">
        <v>776</v>
      </c>
      <c r="L71" s="114">
        <v>310.304</v>
      </c>
      <c r="M71" s="115">
        <v>580.0796315870888</v>
      </c>
      <c r="N71" s="116">
        <v>606.1830699894055</v>
      </c>
      <c r="O71" s="117">
        <v>614.4452916407462</v>
      </c>
      <c r="P71" s="118">
        <v>138.98957151696405</v>
      </c>
      <c r="Q71" s="115">
        <v>109.27487238321132</v>
      </c>
      <c r="R71" s="53">
        <v>2.948012271836651</v>
      </c>
      <c r="S71" s="53">
        <v>0.5427580695060329</v>
      </c>
      <c r="T71" s="54">
        <v>0</v>
      </c>
      <c r="U71" s="54">
        <v>0</v>
      </c>
      <c r="V71" s="54">
        <v>0</v>
      </c>
      <c r="W71" s="53">
        <v>97.56300273280398</v>
      </c>
      <c r="X71" s="53">
        <v>1.2290205733732082</v>
      </c>
      <c r="Y71" s="53">
        <v>0</v>
      </c>
      <c r="Z71" s="53">
        <v>0</v>
      </c>
      <c r="AA71" s="53">
        <v>0</v>
      </c>
      <c r="AB71" s="53">
        <v>0</v>
      </c>
      <c r="AC71" s="54">
        <v>0</v>
      </c>
      <c r="AD71" s="54">
        <v>0</v>
      </c>
      <c r="AE71" s="53">
        <v>0.7440123233989894</v>
      </c>
      <c r="AF71" s="53">
        <v>0.4207809116221512</v>
      </c>
      <c r="AG71" s="53">
        <v>0.1605200061874807</v>
      </c>
      <c r="AH71" s="53">
        <v>0.19613024646797983</v>
      </c>
      <c r="AI71" s="53">
        <v>0</v>
      </c>
      <c r="AJ71" s="54">
        <v>0</v>
      </c>
      <c r="AK71" s="53">
        <v>0</v>
      </c>
      <c r="AL71" s="54">
        <v>0</v>
      </c>
      <c r="AM71" s="54">
        <v>0</v>
      </c>
      <c r="AN71" s="54">
        <v>0</v>
      </c>
      <c r="AO71" s="54">
        <v>0</v>
      </c>
      <c r="AP71" s="53">
        <v>0</v>
      </c>
      <c r="AQ71" s="53">
        <v>0</v>
      </c>
      <c r="AR71" s="53">
        <v>0</v>
      </c>
      <c r="AS71" s="53">
        <v>0</v>
      </c>
      <c r="AT71" s="53">
        <v>0</v>
      </c>
      <c r="AU71" s="54">
        <v>0</v>
      </c>
      <c r="AV71" s="54">
        <v>0</v>
      </c>
      <c r="AW71" s="54">
        <v>0</v>
      </c>
      <c r="AX71" s="53">
        <v>14.273261060121685</v>
      </c>
      <c r="AY71" s="54">
        <v>13.716935650201094</v>
      </c>
      <c r="AZ71" s="54">
        <v>0.3807234196143137</v>
      </c>
      <c r="BA71" s="54">
        <v>0.1756019903062803</v>
      </c>
      <c r="BB71" s="53">
        <v>0.5357971537588945</v>
      </c>
      <c r="BC71" s="53">
        <v>13.017105805919359</v>
      </c>
      <c r="BD71" s="54">
        <v>0.48246235949262656</v>
      </c>
      <c r="BE71" s="54">
        <v>6.990983035990513</v>
      </c>
      <c r="BF71" s="53">
        <v>1.888535113952769</v>
      </c>
      <c r="BG71" s="54">
        <v>0.22877565226358668</v>
      </c>
      <c r="BH71" s="54">
        <v>0</v>
      </c>
      <c r="BI71" s="54">
        <v>0</v>
      </c>
      <c r="BJ71" s="54">
        <v>1.3227995771888215</v>
      </c>
      <c r="BK71" s="119">
        <v>372.0628802722492</v>
      </c>
      <c r="BL71" s="53">
        <v>84.05750489842221</v>
      </c>
      <c r="BM71" s="54">
        <v>2.566579870062906</v>
      </c>
      <c r="BN71" s="54">
        <v>1.4853820769310098</v>
      </c>
      <c r="BO71" s="54">
        <v>5.477241672682273</v>
      </c>
      <c r="BP71" s="54">
        <v>8.066895689388472</v>
      </c>
      <c r="BQ71" s="54">
        <v>3.664406517479633</v>
      </c>
      <c r="BR71" s="54">
        <v>2.9727299680313504</v>
      </c>
      <c r="BS71" s="54">
        <v>8.147977467257915</v>
      </c>
      <c r="BT71" s="54">
        <v>0.7182311539651439</v>
      </c>
      <c r="BU71" s="54">
        <v>10.944009745282047</v>
      </c>
      <c r="BV71" s="54">
        <v>5.228034443642364</v>
      </c>
      <c r="BW71" s="54">
        <v>2.188434567391977</v>
      </c>
      <c r="BX71" s="54">
        <v>2.9279996390636285</v>
      </c>
      <c r="BY71" s="54">
        <v>13.570176343198929</v>
      </c>
      <c r="BZ71" s="54">
        <v>0.4119508610910591</v>
      </c>
      <c r="CA71" s="54">
        <v>4.30236155512014</v>
      </c>
      <c r="CB71" s="54">
        <v>1.8034894812828712</v>
      </c>
      <c r="CC71" s="53">
        <v>2.498388676910385</v>
      </c>
      <c r="CD71" s="53">
        <v>34.759622821491185</v>
      </c>
      <c r="CE71" s="53">
        <v>5.729736000824998</v>
      </c>
      <c r="CF71" s="53">
        <v>13.853060224811799</v>
      </c>
      <c r="CG71" s="54">
        <v>0</v>
      </c>
      <c r="CH71" s="54">
        <v>0</v>
      </c>
      <c r="CI71" s="54">
        <v>0</v>
      </c>
      <c r="CJ71" s="54">
        <v>1.4916662369805098</v>
      </c>
      <c r="CK71" s="54">
        <v>3.9937609569970096</v>
      </c>
      <c r="CL71" s="54">
        <v>5.109634423017428</v>
      </c>
      <c r="CM71" s="54">
        <v>0.3736980509435908</v>
      </c>
      <c r="CN71" s="54">
        <v>0.3166572135712076</v>
      </c>
      <c r="CO71" s="54">
        <v>0.22858229349283282</v>
      </c>
      <c r="CP71" s="54">
        <v>0</v>
      </c>
      <c r="CQ71" s="54">
        <v>0</v>
      </c>
      <c r="CR71" s="54">
        <v>0</v>
      </c>
      <c r="CS71" s="54">
        <v>0</v>
      </c>
      <c r="CT71" s="54">
        <v>0</v>
      </c>
      <c r="CU71" s="53">
        <v>0</v>
      </c>
      <c r="CV71" s="54">
        <v>0</v>
      </c>
      <c r="CW71" s="54">
        <v>0</v>
      </c>
      <c r="CX71" s="54">
        <v>0</v>
      </c>
      <c r="CY71" s="54">
        <v>0</v>
      </c>
      <c r="CZ71" s="53">
        <v>164.38347555945137</v>
      </c>
      <c r="DA71" s="54">
        <v>0.32155563576363827</v>
      </c>
      <c r="DB71" s="54">
        <v>38.91354929359596</v>
      </c>
      <c r="DC71" s="54">
        <v>67.45565638857379</v>
      </c>
      <c r="DD71" s="54">
        <v>34.68769335877076</v>
      </c>
      <c r="DE71" s="54">
        <v>5.8441721666494795</v>
      </c>
      <c r="DF71" s="120">
        <v>13.541817056821698</v>
      </c>
      <c r="DG71" s="121">
        <v>4.209936062699804</v>
      </c>
      <c r="DH71" s="121">
        <v>1.2994353923893989</v>
      </c>
      <c r="DI71" s="53">
        <v>26.270592709085285</v>
      </c>
      <c r="DJ71" s="54">
        <v>1.4160629576157575</v>
      </c>
      <c r="DK71" s="54">
        <v>11.644774156955759</v>
      </c>
      <c r="DL71" s="54">
        <v>0.3557156852634836</v>
      </c>
      <c r="DM71" s="53">
        <v>13.020940754872642</v>
      </c>
      <c r="DN71" s="54">
        <v>10.746751572651336</v>
      </c>
      <c r="DO71" s="54">
        <v>0</v>
      </c>
      <c r="DP71" s="53">
        <v>3.9637258946065796</v>
      </c>
      <c r="DQ71" s="53">
        <v>5.9850984840672385</v>
      </c>
      <c r="DR71" s="54">
        <v>0.3754382798803754</v>
      </c>
      <c r="DS71" s="54">
        <v>0.15194776735072707</v>
      </c>
      <c r="DT71" s="53">
        <v>3.9989171908837786</v>
      </c>
      <c r="DU71" s="53">
        <v>0</v>
      </c>
      <c r="DV71" s="54">
        <v>0</v>
      </c>
      <c r="DW71" s="54">
        <v>0</v>
      </c>
      <c r="DX71" s="54">
        <v>0</v>
      </c>
      <c r="DY71" s="122">
        <v>69.02717979787563</v>
      </c>
      <c r="DZ71" s="53">
        <v>44.08731437558008</v>
      </c>
      <c r="EA71" s="54">
        <v>19.958621223058678</v>
      </c>
      <c r="EB71" s="54">
        <v>0.7094011034340517</v>
      </c>
      <c r="EC71" s="54">
        <v>1.9065497060946686</v>
      </c>
      <c r="ED71" s="54">
        <v>2.5773435083015372</v>
      </c>
      <c r="EE71" s="54">
        <v>6.715253428895535</v>
      </c>
      <c r="EF71" s="54">
        <v>12.220145405795607</v>
      </c>
      <c r="EG71" s="53">
        <v>24.939865422295558</v>
      </c>
      <c r="EH71" s="54">
        <v>3.0516203464989173</v>
      </c>
      <c r="EI71" s="54">
        <v>21.18580488810973</v>
      </c>
      <c r="EJ71" s="54">
        <v>0</v>
      </c>
    </row>
    <row r="72" spans="1:140" ht="12.75">
      <c r="A72" s="13">
        <v>52</v>
      </c>
      <c r="B72" s="13" t="s">
        <v>104</v>
      </c>
      <c r="C72" s="13">
        <v>8</v>
      </c>
      <c r="D72" s="13" t="s">
        <v>105</v>
      </c>
      <c r="E72" s="13">
        <v>0</v>
      </c>
      <c r="F72" s="27">
        <v>0</v>
      </c>
      <c r="G72" s="27">
        <v>11.3</v>
      </c>
      <c r="H72" s="54">
        <v>0</v>
      </c>
      <c r="I72" s="111" t="s">
        <v>104</v>
      </c>
      <c r="J72" s="112" t="s">
        <v>775</v>
      </c>
      <c r="K72" s="113" t="s">
        <v>775</v>
      </c>
      <c r="L72" s="114">
        <v>11270.69</v>
      </c>
      <c r="M72" s="115">
        <v>680.5007386415562</v>
      </c>
      <c r="N72" s="116">
        <v>668.4776950033079</v>
      </c>
      <c r="O72" s="117">
        <v>691.6364364446794</v>
      </c>
      <c r="P72" s="118">
        <v>71.88011293008681</v>
      </c>
      <c r="Q72" s="115">
        <v>7.861796394009594</v>
      </c>
      <c r="R72" s="53">
        <v>0.3278840958273185</v>
      </c>
      <c r="S72" s="53">
        <v>0.2533669189730176</v>
      </c>
      <c r="T72" s="54">
        <v>0</v>
      </c>
      <c r="U72" s="54">
        <v>0</v>
      </c>
      <c r="V72" s="54">
        <v>0</v>
      </c>
      <c r="W72" s="53">
        <v>1.1556541791141448</v>
      </c>
      <c r="X72" s="53">
        <v>2.0251147001647634</v>
      </c>
      <c r="Y72" s="53">
        <v>0.047261525248232364</v>
      </c>
      <c r="Z72" s="53">
        <v>0</v>
      </c>
      <c r="AA72" s="53">
        <v>0.047261525248232364</v>
      </c>
      <c r="AB72" s="53">
        <v>0</v>
      </c>
      <c r="AC72" s="54">
        <v>0</v>
      </c>
      <c r="AD72" s="54">
        <v>0</v>
      </c>
      <c r="AE72" s="53">
        <v>1.171705547752622</v>
      </c>
      <c r="AF72" s="53">
        <v>0.3950441366056559</v>
      </c>
      <c r="AG72" s="53">
        <v>0.12286204305149019</v>
      </c>
      <c r="AH72" s="53">
        <v>0</v>
      </c>
      <c r="AI72" s="53">
        <v>0</v>
      </c>
      <c r="AJ72" s="54">
        <v>0</v>
      </c>
      <c r="AK72" s="53">
        <v>0</v>
      </c>
      <c r="AL72" s="54">
        <v>0</v>
      </c>
      <c r="AM72" s="54">
        <v>0</v>
      </c>
      <c r="AN72" s="54">
        <v>0</v>
      </c>
      <c r="AO72" s="54">
        <v>0</v>
      </c>
      <c r="AP72" s="53">
        <v>0.03630656153261246</v>
      </c>
      <c r="AQ72" s="53">
        <v>0.018163040594675214</v>
      </c>
      <c r="AR72" s="53">
        <v>0</v>
      </c>
      <c r="AS72" s="53">
        <v>0</v>
      </c>
      <c r="AT72" s="53">
        <v>0.0077847940099497</v>
      </c>
      <c r="AU72" s="54">
        <v>0.0077847940099497</v>
      </c>
      <c r="AV72" s="54">
        <v>0</v>
      </c>
      <c r="AW72" s="54">
        <v>0</v>
      </c>
      <c r="AX72" s="53">
        <v>59.23083679881179</v>
      </c>
      <c r="AY72" s="54">
        <v>59.042685053000305</v>
      </c>
      <c r="AZ72" s="54">
        <v>0.044156125312647225</v>
      </c>
      <c r="BA72" s="54">
        <v>0.14399207147033588</v>
      </c>
      <c r="BB72" s="53">
        <v>0.4906247975944685</v>
      </c>
      <c r="BC72" s="53">
        <v>3.563997412758225</v>
      </c>
      <c r="BD72" s="54">
        <v>0.11279699823169655</v>
      </c>
      <c r="BE72" s="54">
        <v>2.1702193920691633</v>
      </c>
      <c r="BF72" s="53">
        <v>0.7328628504554733</v>
      </c>
      <c r="BG72" s="54">
        <v>0.29221014862444095</v>
      </c>
      <c r="BH72" s="54">
        <v>0</v>
      </c>
      <c r="BI72" s="54">
        <v>0</v>
      </c>
      <c r="BJ72" s="54">
        <v>0.3095320694651348</v>
      </c>
      <c r="BK72" s="119">
        <v>546.3350513588787</v>
      </c>
      <c r="BL72" s="53">
        <v>156.15805243512156</v>
      </c>
      <c r="BM72" s="54">
        <v>4.607696600651779</v>
      </c>
      <c r="BN72" s="54">
        <v>4.217134887038859</v>
      </c>
      <c r="BO72" s="54">
        <v>6.6086974266881615</v>
      </c>
      <c r="BP72" s="54">
        <v>16.617616135303162</v>
      </c>
      <c r="BQ72" s="54">
        <v>5.527538243000207</v>
      </c>
      <c r="BR72" s="54">
        <v>6.332724083441208</v>
      </c>
      <c r="BS72" s="54">
        <v>33.68732526580005</v>
      </c>
      <c r="BT72" s="54">
        <v>2.8209861153132594</v>
      </c>
      <c r="BU72" s="54">
        <v>10.126088109956001</v>
      </c>
      <c r="BV72" s="54">
        <v>3.452388451816171</v>
      </c>
      <c r="BW72" s="54">
        <v>5.956190792223014</v>
      </c>
      <c r="BX72" s="54">
        <v>1.999563469494769</v>
      </c>
      <c r="BY72" s="54">
        <v>17.542377618406682</v>
      </c>
      <c r="BZ72" s="54">
        <v>3.877751938878631</v>
      </c>
      <c r="CA72" s="54">
        <v>7.4452460319643246</v>
      </c>
      <c r="CB72" s="54">
        <v>4.9154719010104975</v>
      </c>
      <c r="CC72" s="53">
        <v>3.6591202490708197</v>
      </c>
      <c r="CD72" s="53">
        <v>13.297136200179406</v>
      </c>
      <c r="CE72" s="53">
        <v>2.7010200795159833</v>
      </c>
      <c r="CF72" s="53">
        <v>24.91924629281792</v>
      </c>
      <c r="CG72" s="54">
        <v>0.025126234507381533</v>
      </c>
      <c r="CH72" s="54">
        <v>0.043323878129910405</v>
      </c>
      <c r="CI72" s="54">
        <v>0.1247980380970464</v>
      </c>
      <c r="CJ72" s="54">
        <v>0.8487723466797508</v>
      </c>
      <c r="CK72" s="54">
        <v>2.617985234266935</v>
      </c>
      <c r="CL72" s="54">
        <v>14.923292185305426</v>
      </c>
      <c r="CM72" s="54">
        <v>1.8576236237532928</v>
      </c>
      <c r="CN72" s="54">
        <v>0.3880685210932072</v>
      </c>
      <c r="CO72" s="54">
        <v>0.005098179437106335</v>
      </c>
      <c r="CP72" s="54">
        <v>0</v>
      </c>
      <c r="CQ72" s="54">
        <v>0</v>
      </c>
      <c r="CR72" s="54">
        <v>0</v>
      </c>
      <c r="CS72" s="54">
        <v>0</v>
      </c>
      <c r="CT72" s="54">
        <v>0</v>
      </c>
      <c r="CU72" s="53">
        <v>0.06297218715091978</v>
      </c>
      <c r="CV72" s="54">
        <v>0.02376340756422189</v>
      </c>
      <c r="CW72" s="54">
        <v>0</v>
      </c>
      <c r="CX72" s="54">
        <v>0</v>
      </c>
      <c r="CY72" s="54">
        <v>0</v>
      </c>
      <c r="CZ72" s="53">
        <v>279.14768306110807</v>
      </c>
      <c r="DA72" s="54">
        <v>1.7370870816249937</v>
      </c>
      <c r="DB72" s="54">
        <v>13.301767682369048</v>
      </c>
      <c r="DC72" s="54">
        <v>144.39896758760997</v>
      </c>
      <c r="DD72" s="54">
        <v>68.17321743389269</v>
      </c>
      <c r="DE72" s="54">
        <v>3.560174221808958</v>
      </c>
      <c r="DF72" s="120">
        <v>25.557663284146756</v>
      </c>
      <c r="DG72" s="121">
        <v>20.13723205943913</v>
      </c>
      <c r="DH72" s="121">
        <v>2.1250819603768716</v>
      </c>
      <c r="DI72" s="53">
        <v>26.266936629434397</v>
      </c>
      <c r="DJ72" s="54">
        <v>3.9831873647487424</v>
      </c>
      <c r="DK72" s="54">
        <v>8.859415883144688</v>
      </c>
      <c r="DL72" s="54">
        <v>0.5306959911061346</v>
      </c>
      <c r="DM72" s="53">
        <v>5.663856427601149</v>
      </c>
      <c r="DN72" s="54">
        <v>4.178115093219669</v>
      </c>
      <c r="DO72" s="54">
        <v>0.5350462127873271</v>
      </c>
      <c r="DP72" s="53">
        <v>1.3758935788314646</v>
      </c>
      <c r="DQ72" s="53">
        <v>3.064271131581119</v>
      </c>
      <c r="DR72" s="54">
        <v>0.3674451164924242</v>
      </c>
      <c r="DS72" s="54">
        <v>1.051592227272687</v>
      </c>
      <c r="DT72" s="53">
        <v>4.426722764977122</v>
      </c>
      <c r="DU72" s="53">
        <v>0.03452761099808441</v>
      </c>
      <c r="DV72" s="54">
        <v>0</v>
      </c>
      <c r="DW72" s="54">
        <v>0</v>
      </c>
      <c r="DX72" s="54">
        <v>0</v>
      </c>
      <c r="DY72" s="122">
        <v>62.285494499449456</v>
      </c>
      <c r="DZ72" s="53">
        <v>41.78459348983957</v>
      </c>
      <c r="EA72" s="54">
        <v>13.13717261321179</v>
      </c>
      <c r="EB72" s="54">
        <v>0.3372819232895235</v>
      </c>
      <c r="EC72" s="54">
        <v>14.93486201820829</v>
      </c>
      <c r="ED72" s="54">
        <v>0.7810826133981149</v>
      </c>
      <c r="EE72" s="54">
        <v>2.5763347230737423</v>
      </c>
      <c r="EF72" s="54">
        <v>10.017860485915236</v>
      </c>
      <c r="EG72" s="53">
        <v>20.50090100960988</v>
      </c>
      <c r="EH72" s="54">
        <v>15.18039268225814</v>
      </c>
      <c r="EI72" s="54">
        <v>5.320501229294746</v>
      </c>
      <c r="EJ72" s="54">
        <v>0</v>
      </c>
    </row>
    <row r="73" spans="1:140" ht="12.75">
      <c r="A73" s="8">
        <v>53</v>
      </c>
      <c r="B73" s="8" t="s">
        <v>106</v>
      </c>
      <c r="C73" s="8">
        <v>10</v>
      </c>
      <c r="D73" s="8" t="s">
        <v>107</v>
      </c>
      <c r="E73" s="8">
        <v>0</v>
      </c>
      <c r="F73" s="29">
        <v>0</v>
      </c>
      <c r="G73" s="29">
        <v>102</v>
      </c>
      <c r="H73" s="54">
        <v>0</v>
      </c>
      <c r="I73" s="111" t="s">
        <v>106</v>
      </c>
      <c r="J73" s="112" t="s">
        <v>778</v>
      </c>
      <c r="K73" s="113" t="s">
        <v>778</v>
      </c>
      <c r="L73" s="114">
        <v>101965</v>
      </c>
      <c r="M73" s="115">
        <v>460.87633992056095</v>
      </c>
      <c r="N73" s="116">
        <v>433.4599680584036</v>
      </c>
      <c r="O73" s="117">
        <v>479.886198670948</v>
      </c>
      <c r="P73" s="118">
        <v>76.04085715686755</v>
      </c>
      <c r="Q73" s="115">
        <v>20.831903104006276</v>
      </c>
      <c r="R73" s="53">
        <v>3.2407482959839156</v>
      </c>
      <c r="S73" s="53">
        <v>0.0569226695434708</v>
      </c>
      <c r="T73" s="54">
        <v>0.01665600941499534</v>
      </c>
      <c r="U73" s="54">
        <v>0</v>
      </c>
      <c r="V73" s="54">
        <v>0</v>
      </c>
      <c r="W73" s="53">
        <v>4.290266267837003</v>
      </c>
      <c r="X73" s="53">
        <v>5.461106261952631</v>
      </c>
      <c r="Y73" s="53">
        <v>0.07420448193007403</v>
      </c>
      <c r="Z73" s="53">
        <v>0.007370274113666454</v>
      </c>
      <c r="AA73" s="53">
        <v>0.005883293286912176</v>
      </c>
      <c r="AB73" s="53">
        <v>0</v>
      </c>
      <c r="AC73" s="54">
        <v>0</v>
      </c>
      <c r="AD73" s="54">
        <v>0.060951012602363554</v>
      </c>
      <c r="AE73" s="53">
        <v>0.47167194625606823</v>
      </c>
      <c r="AF73" s="53">
        <v>0.5428229294365714</v>
      </c>
      <c r="AG73" s="53">
        <v>0.4991437257882607</v>
      </c>
      <c r="AH73" s="53">
        <v>0.003939783258961408</v>
      </c>
      <c r="AI73" s="53">
        <v>0.025303780709066834</v>
      </c>
      <c r="AJ73" s="54">
        <v>0</v>
      </c>
      <c r="AK73" s="53">
        <v>0.019749129603295248</v>
      </c>
      <c r="AL73" s="54">
        <v>0</v>
      </c>
      <c r="AM73" s="54">
        <v>0.0027237777668807925</v>
      </c>
      <c r="AN73" s="54">
        <v>0.0008746138380816946</v>
      </c>
      <c r="AO73" s="54">
        <v>0.0019562595008091013</v>
      </c>
      <c r="AP73" s="53">
        <v>0.014941597607022017</v>
      </c>
      <c r="AQ73" s="53">
        <v>0.016609424802628354</v>
      </c>
      <c r="AR73" s="53">
        <v>0</v>
      </c>
      <c r="AS73" s="53">
        <v>0</v>
      </c>
      <c r="AT73" s="53">
        <v>0.04137243171676556</v>
      </c>
      <c r="AU73" s="54">
        <v>0.04042573432060021</v>
      </c>
      <c r="AV73" s="54">
        <v>0.0009466973961653509</v>
      </c>
      <c r="AW73" s="54">
        <v>0</v>
      </c>
      <c r="AX73" s="53">
        <v>15.867170107389791</v>
      </c>
      <c r="AY73" s="54">
        <v>15.242132104153386</v>
      </c>
      <c r="AZ73" s="54">
        <v>0.5733291815819154</v>
      </c>
      <c r="BA73" s="54">
        <v>0.051711371549060955</v>
      </c>
      <c r="BB73" s="53">
        <v>1.325882410631099</v>
      </c>
      <c r="BC73" s="53">
        <v>26.0091109694503</v>
      </c>
      <c r="BD73" s="54">
        <v>1.8592536654734466</v>
      </c>
      <c r="BE73" s="54">
        <v>15.868278330799784</v>
      </c>
      <c r="BF73" s="53">
        <v>12.006796449762174</v>
      </c>
      <c r="BG73" s="54">
        <v>9.171213651743246</v>
      </c>
      <c r="BH73" s="54">
        <v>0.019353895944686905</v>
      </c>
      <c r="BI73" s="54">
        <v>0</v>
      </c>
      <c r="BJ73" s="54">
        <v>1.6480841465208649</v>
      </c>
      <c r="BK73" s="119">
        <v>333.5151277399108</v>
      </c>
      <c r="BL73" s="53">
        <v>58.37008777521699</v>
      </c>
      <c r="BM73" s="54">
        <v>0.94589712156132</v>
      </c>
      <c r="BN73" s="54">
        <v>0.8150825283185407</v>
      </c>
      <c r="BO73" s="54">
        <v>5.459288971705977</v>
      </c>
      <c r="BP73" s="54">
        <v>2.9044446623841513</v>
      </c>
      <c r="BQ73" s="54">
        <v>4.4854705045849075</v>
      </c>
      <c r="BR73" s="54">
        <v>2.9488481341636836</v>
      </c>
      <c r="BS73" s="54">
        <v>6.72577845339087</v>
      </c>
      <c r="BT73" s="54">
        <v>1.195842691119502</v>
      </c>
      <c r="BU73" s="54">
        <v>4.109904378953563</v>
      </c>
      <c r="BV73" s="54">
        <v>4.561700583533566</v>
      </c>
      <c r="BW73" s="54">
        <v>0.6164280880694356</v>
      </c>
      <c r="BX73" s="54">
        <v>1.3244397587407444</v>
      </c>
      <c r="BY73" s="54">
        <v>4.4704996812631785</v>
      </c>
      <c r="BZ73" s="54">
        <v>0.6999070269210022</v>
      </c>
      <c r="CA73" s="54">
        <v>3.027964497621733</v>
      </c>
      <c r="CB73" s="54">
        <v>3.6787966459079096</v>
      </c>
      <c r="CC73" s="53">
        <v>2.844505467562399</v>
      </c>
      <c r="CD73" s="53">
        <v>54.75406266856274</v>
      </c>
      <c r="CE73" s="53">
        <v>5.837845339086942</v>
      </c>
      <c r="CF73" s="53">
        <v>11.657196096699847</v>
      </c>
      <c r="CG73" s="54">
        <v>0.011727259353699799</v>
      </c>
      <c r="CH73" s="54">
        <v>0.006197714902172313</v>
      </c>
      <c r="CI73" s="54">
        <v>0.08743402147795812</v>
      </c>
      <c r="CJ73" s="54">
        <v>1.515888785367528</v>
      </c>
      <c r="CK73" s="54">
        <v>3.9152385622517536</v>
      </c>
      <c r="CL73" s="54">
        <v>1.2561192566076596</v>
      </c>
      <c r="CM73" s="54">
        <v>0.764459667532977</v>
      </c>
      <c r="CN73" s="54">
        <v>0.1517212769087432</v>
      </c>
      <c r="CO73" s="54">
        <v>0.20175707350561467</v>
      </c>
      <c r="CP73" s="54">
        <v>0</v>
      </c>
      <c r="CQ73" s="54">
        <v>0</v>
      </c>
      <c r="CR73" s="54">
        <v>0</v>
      </c>
      <c r="CS73" s="54">
        <v>0</v>
      </c>
      <c r="CT73" s="54">
        <v>0</v>
      </c>
      <c r="CU73" s="53">
        <v>0.015378021870249593</v>
      </c>
      <c r="CV73" s="54">
        <v>0.0009253175109106065</v>
      </c>
      <c r="CW73" s="54">
        <v>0</v>
      </c>
      <c r="CX73" s="54">
        <v>0</v>
      </c>
      <c r="CY73" s="54">
        <v>0</v>
      </c>
      <c r="CZ73" s="53">
        <v>103.16353650762517</v>
      </c>
      <c r="DA73" s="54">
        <v>1.0740518805472465</v>
      </c>
      <c r="DB73" s="54">
        <v>10.576256558623056</v>
      </c>
      <c r="DC73" s="54">
        <v>51.26695434707988</v>
      </c>
      <c r="DD73" s="54">
        <v>26.394635414112685</v>
      </c>
      <c r="DE73" s="54">
        <v>0.9882577354974746</v>
      </c>
      <c r="DF73" s="120">
        <v>25.030059334085227</v>
      </c>
      <c r="DG73" s="121">
        <v>16.652861275928014</v>
      </c>
      <c r="DH73" s="121">
        <v>2.1484578041484825</v>
      </c>
      <c r="DI73" s="53">
        <v>43.67182856862649</v>
      </c>
      <c r="DJ73" s="54">
        <v>2.7150787034766832</v>
      </c>
      <c r="DK73" s="54">
        <v>24.292041386750356</v>
      </c>
      <c r="DL73" s="54">
        <v>0.47510351591232286</v>
      </c>
      <c r="DM73" s="53">
        <v>12.231510812533713</v>
      </c>
      <c r="DN73" s="54">
        <v>10.010464375030647</v>
      </c>
      <c r="DO73" s="54">
        <v>0.526052174765851</v>
      </c>
      <c r="DP73" s="53">
        <v>0.8496923454126415</v>
      </c>
      <c r="DQ73" s="53">
        <v>2.6942862747021032</v>
      </c>
      <c r="DR73" s="54">
        <v>0.9283380571764822</v>
      </c>
      <c r="DS73" s="54">
        <v>0.3056858726033443</v>
      </c>
      <c r="DT73" s="53">
        <v>12.33189820036287</v>
      </c>
      <c r="DU73" s="53">
        <v>0.06323081449516992</v>
      </c>
      <c r="DV73" s="54">
        <v>0</v>
      </c>
      <c r="DW73" s="54">
        <v>0.015018388662776444</v>
      </c>
      <c r="DX73" s="54">
        <v>0</v>
      </c>
      <c r="DY73" s="122">
        <v>51.32035502378267</v>
      </c>
      <c r="DZ73" s="53">
        <v>37.28400921884961</v>
      </c>
      <c r="EA73" s="54">
        <v>12.042112489579758</v>
      </c>
      <c r="EB73" s="54">
        <v>0.9154430441818271</v>
      </c>
      <c r="EC73" s="54">
        <v>2.3266444368165544</v>
      </c>
      <c r="ED73" s="54">
        <v>0.645774040111803</v>
      </c>
      <c r="EE73" s="54">
        <v>2.7435306232530774</v>
      </c>
      <c r="EF73" s="54">
        <v>18.61049379689109</v>
      </c>
      <c r="EG73" s="53">
        <v>14.036345804933065</v>
      </c>
      <c r="EH73" s="54">
        <v>3.877331437257882</v>
      </c>
      <c r="EI73" s="54">
        <v>10.159015348403862</v>
      </c>
      <c r="EJ73" s="54">
        <v>0</v>
      </c>
    </row>
    <row r="74" spans="1:140" ht="22.5">
      <c r="A74" s="13">
        <v>54</v>
      </c>
      <c r="B74" s="13" t="s">
        <v>412</v>
      </c>
      <c r="C74" s="13">
        <v>8</v>
      </c>
      <c r="D74" s="13" t="s">
        <v>108</v>
      </c>
      <c r="E74" s="13">
        <v>0</v>
      </c>
      <c r="F74" s="27">
        <v>0</v>
      </c>
      <c r="G74" s="27">
        <v>1.3</v>
      </c>
      <c r="H74" s="54">
        <v>0</v>
      </c>
      <c r="I74" s="111" t="s">
        <v>462</v>
      </c>
      <c r="J74" s="112" t="s">
        <v>776</v>
      </c>
      <c r="K74" s="113" t="s">
        <v>776</v>
      </c>
      <c r="L74" s="114">
        <v>1298.276</v>
      </c>
      <c r="M74" s="115">
        <v>905.6149462826085</v>
      </c>
      <c r="N74" s="116">
        <v>765.6573469430475</v>
      </c>
      <c r="O74" s="117">
        <v>830.553396568894</v>
      </c>
      <c r="P74" s="118">
        <v>210.89256059574387</v>
      </c>
      <c r="Q74" s="115">
        <v>156.89183193712276</v>
      </c>
      <c r="R74" s="53">
        <v>3.280350249099575</v>
      </c>
      <c r="S74" s="53">
        <v>0.07961327175423408</v>
      </c>
      <c r="T74" s="54">
        <v>0.07961327175423408</v>
      </c>
      <c r="U74" s="54">
        <v>0</v>
      </c>
      <c r="V74" s="54">
        <v>0</v>
      </c>
      <c r="W74" s="53">
        <v>141.03318554760313</v>
      </c>
      <c r="X74" s="53">
        <v>1.2821772874180835</v>
      </c>
      <c r="Y74" s="53">
        <v>0.09102840998370146</v>
      </c>
      <c r="Z74" s="53">
        <v>0</v>
      </c>
      <c r="AA74" s="53">
        <v>0</v>
      </c>
      <c r="AB74" s="53">
        <v>0</v>
      </c>
      <c r="AC74" s="54">
        <v>0</v>
      </c>
      <c r="AD74" s="54">
        <v>0.09102840998370146</v>
      </c>
      <c r="AE74" s="53">
        <v>1.484507146400303</v>
      </c>
      <c r="AF74" s="53">
        <v>0.3256626480039683</v>
      </c>
      <c r="AG74" s="53">
        <v>0.14630941340670242</v>
      </c>
      <c r="AH74" s="53">
        <v>0</v>
      </c>
      <c r="AI74" s="53">
        <v>0.07641672494908633</v>
      </c>
      <c r="AJ74" s="54">
        <v>0</v>
      </c>
      <c r="AK74" s="53">
        <v>0</v>
      </c>
      <c r="AL74" s="54">
        <v>0</v>
      </c>
      <c r="AM74" s="54">
        <v>0</v>
      </c>
      <c r="AN74" s="54">
        <v>0.07641672494908633</v>
      </c>
      <c r="AO74" s="54">
        <v>0</v>
      </c>
      <c r="AP74" s="53">
        <v>0.174870366547637</v>
      </c>
      <c r="AQ74" s="53">
        <v>0</v>
      </c>
      <c r="AR74" s="53">
        <v>0</v>
      </c>
      <c r="AS74" s="53">
        <v>0</v>
      </c>
      <c r="AT74" s="53">
        <v>0</v>
      </c>
      <c r="AU74" s="54">
        <v>0</v>
      </c>
      <c r="AV74" s="54">
        <v>0</v>
      </c>
      <c r="AW74" s="54">
        <v>0</v>
      </c>
      <c r="AX74" s="53">
        <v>30.394430768187966</v>
      </c>
      <c r="AY74" s="54">
        <v>30.30523555854071</v>
      </c>
      <c r="AZ74" s="54">
        <v>0.08919520964725527</v>
      </c>
      <c r="BA74" s="54">
        <v>0</v>
      </c>
      <c r="BB74" s="53">
        <v>0.6278171975758621</v>
      </c>
      <c r="BC74" s="53">
        <v>16.031506397715123</v>
      </c>
      <c r="BD74" s="54">
        <v>0.7716618038075109</v>
      </c>
      <c r="BE74" s="54">
        <v>11.136314620311857</v>
      </c>
      <c r="BF74" s="53">
        <v>6.946981997664594</v>
      </c>
      <c r="BG74" s="54">
        <v>1.9791015161645136</v>
      </c>
      <c r="BH74" s="54">
        <v>0</v>
      </c>
      <c r="BI74" s="54">
        <v>0</v>
      </c>
      <c r="BJ74" s="54">
        <v>4.967888184022503</v>
      </c>
      <c r="BK74" s="119">
        <v>644.6125477171264</v>
      </c>
      <c r="BL74" s="53">
        <v>107.23236045340126</v>
      </c>
      <c r="BM74" s="54">
        <v>3.9427902849625194</v>
      </c>
      <c r="BN74" s="54">
        <v>2.7853630506918403</v>
      </c>
      <c r="BO74" s="54">
        <v>8.25993856468116</v>
      </c>
      <c r="BP74" s="54">
        <v>9.242372192045451</v>
      </c>
      <c r="BQ74" s="54">
        <v>1.7394221259578087</v>
      </c>
      <c r="BR74" s="54">
        <v>3.2652764127196376</v>
      </c>
      <c r="BS74" s="54">
        <v>9.594100175925611</v>
      </c>
      <c r="BT74" s="54">
        <v>0.39224325182010605</v>
      </c>
      <c r="BU74" s="54">
        <v>11.957696206353656</v>
      </c>
      <c r="BV74" s="54">
        <v>6.413220301384296</v>
      </c>
      <c r="BW74" s="54">
        <v>5.009081273935588</v>
      </c>
      <c r="BX74" s="54">
        <v>1.5510569401267524</v>
      </c>
      <c r="BY74" s="54">
        <v>18.34036060128971</v>
      </c>
      <c r="BZ74" s="54">
        <v>0.39723448634958974</v>
      </c>
      <c r="CA74" s="54">
        <v>5.533245627278021</v>
      </c>
      <c r="CB74" s="54">
        <v>4.028542467087122</v>
      </c>
      <c r="CC74" s="53">
        <v>4.075635689175491</v>
      </c>
      <c r="CD74" s="53">
        <v>102.01220695753445</v>
      </c>
      <c r="CE74" s="53">
        <v>1.1085162168907072</v>
      </c>
      <c r="CF74" s="53">
        <v>14.48180510153465</v>
      </c>
      <c r="CG74" s="54">
        <v>0.05295484165154404</v>
      </c>
      <c r="CH74" s="54">
        <v>0.01173864417119318</v>
      </c>
      <c r="CI74" s="54">
        <v>0.10195828930058015</v>
      </c>
      <c r="CJ74" s="54">
        <v>2.7352966549485624</v>
      </c>
      <c r="CK74" s="54">
        <v>0.5940493392776266</v>
      </c>
      <c r="CL74" s="54">
        <v>1.6248162948402343</v>
      </c>
      <c r="CM74" s="54">
        <v>0.9632081313988704</v>
      </c>
      <c r="CN74" s="54">
        <v>0</v>
      </c>
      <c r="CO74" s="54">
        <v>0.5834583709473178</v>
      </c>
      <c r="CP74" s="54">
        <v>0.002441699607787558</v>
      </c>
      <c r="CQ74" s="54">
        <v>0</v>
      </c>
      <c r="CR74" s="54">
        <v>0</v>
      </c>
      <c r="CS74" s="54">
        <v>0</v>
      </c>
      <c r="CT74" s="54">
        <v>0</v>
      </c>
      <c r="CU74" s="53">
        <v>0</v>
      </c>
      <c r="CV74" s="54">
        <v>0</v>
      </c>
      <c r="CW74" s="54">
        <v>0</v>
      </c>
      <c r="CX74" s="54">
        <v>0</v>
      </c>
      <c r="CY74" s="54">
        <v>0</v>
      </c>
      <c r="CZ74" s="53">
        <v>333.9987028952241</v>
      </c>
      <c r="DA74" s="54">
        <v>1.5970178914190818</v>
      </c>
      <c r="DB74" s="54">
        <v>35.50478480692857</v>
      </c>
      <c r="DC74" s="54">
        <v>163.08697072117178</v>
      </c>
      <c r="DD74" s="54">
        <v>94.83183853048196</v>
      </c>
      <c r="DE74" s="54">
        <v>7.366122457782474</v>
      </c>
      <c r="DF74" s="120">
        <v>21.516426399317247</v>
      </c>
      <c r="DG74" s="121">
        <v>6.92226460321226</v>
      </c>
      <c r="DH74" s="121">
        <v>1.1802267006399254</v>
      </c>
      <c r="DI74" s="53">
        <v>28.802858560121265</v>
      </c>
      <c r="DJ74" s="54">
        <v>4.643581179964815</v>
      </c>
      <c r="DK74" s="54">
        <v>8.959589486364994</v>
      </c>
      <c r="DL74" s="54">
        <v>0.33386583438344386</v>
      </c>
      <c r="DM74" s="53">
        <v>15.7020155960674</v>
      </c>
      <c r="DN74" s="54">
        <v>9.378236985047863</v>
      </c>
      <c r="DO74" s="54">
        <v>2.2801931176421655</v>
      </c>
      <c r="DP74" s="53">
        <v>3.3539786609318822</v>
      </c>
      <c r="DQ74" s="53">
        <v>4.764926718201676</v>
      </c>
      <c r="DR74" s="54">
        <v>0.48686103725247937</v>
      </c>
      <c r="DS74" s="54">
        <v>0.1355720971503748</v>
      </c>
      <c r="DT74" s="53">
        <v>7.462111292205971</v>
      </c>
      <c r="DU74" s="53">
        <v>0.10102628408751298</v>
      </c>
      <c r="DV74" s="54">
        <v>0</v>
      </c>
      <c r="DW74" s="54">
        <v>0</v>
      </c>
      <c r="DX74" s="54">
        <v>0</v>
      </c>
      <c r="DY74" s="122">
        <v>50.10983796973833</v>
      </c>
      <c r="DZ74" s="53">
        <v>26.104626443067577</v>
      </c>
      <c r="EA74" s="54">
        <v>12.640655761948924</v>
      </c>
      <c r="EB74" s="54">
        <v>0.3309542809079117</v>
      </c>
      <c r="EC74" s="54">
        <v>3.546156595361849</v>
      </c>
      <c r="ED74" s="54">
        <v>0.6663606197757641</v>
      </c>
      <c r="EE74" s="54">
        <v>4.740663772572242</v>
      </c>
      <c r="EF74" s="54">
        <v>4.179827709978463</v>
      </c>
      <c r="EG74" s="53">
        <v>24.005211526670752</v>
      </c>
      <c r="EH74" s="54">
        <v>14.814515557554788</v>
      </c>
      <c r="EI74" s="54">
        <v>8.804699462980137</v>
      </c>
      <c r="EJ74" s="54">
        <v>0</v>
      </c>
    </row>
    <row r="75" spans="1:140" ht="22.5">
      <c r="A75" s="13">
        <v>55</v>
      </c>
      <c r="B75" s="13" t="s">
        <v>413</v>
      </c>
      <c r="C75" s="13">
        <v>8</v>
      </c>
      <c r="D75" s="13" t="s">
        <v>109</v>
      </c>
      <c r="E75" s="13">
        <v>0</v>
      </c>
      <c r="F75" s="27">
        <v>0</v>
      </c>
      <c r="G75" s="27">
        <v>0.1</v>
      </c>
      <c r="H75" s="54">
        <v>0</v>
      </c>
      <c r="I75" s="111" t="s">
        <v>463</v>
      </c>
      <c r="J75" s="112" t="s">
        <v>781</v>
      </c>
      <c r="K75" s="113" t="s">
        <v>776</v>
      </c>
      <c r="L75" s="114">
        <v>72.675</v>
      </c>
      <c r="M75" s="133">
        <v>799.6244926040592</v>
      </c>
      <c r="N75" s="134">
        <v>731.9166034159468</v>
      </c>
      <c r="O75" s="135">
        <v>867.6514736943459</v>
      </c>
      <c r="P75" s="136">
        <v>106.92397660818713</v>
      </c>
      <c r="Q75" s="133">
        <v>31.72796697626419</v>
      </c>
      <c r="R75" s="57">
        <v>0</v>
      </c>
      <c r="S75" s="57">
        <v>0.5775025799793602</v>
      </c>
      <c r="T75" s="58">
        <v>0.5775025799793602</v>
      </c>
      <c r="U75" s="58">
        <v>0</v>
      </c>
      <c r="V75" s="58">
        <v>0</v>
      </c>
      <c r="W75" s="57">
        <v>13.715583075335399</v>
      </c>
      <c r="X75" s="57">
        <v>0.5966288269693842</v>
      </c>
      <c r="Y75" s="57">
        <v>0.5242518059855522</v>
      </c>
      <c r="Z75" s="57">
        <v>0</v>
      </c>
      <c r="AA75" s="57">
        <v>0</v>
      </c>
      <c r="AB75" s="57">
        <v>0</v>
      </c>
      <c r="AC75" s="58">
        <v>0</v>
      </c>
      <c r="AD75" s="58">
        <v>0.5242518059855522</v>
      </c>
      <c r="AE75" s="57">
        <v>4.298727210182318</v>
      </c>
      <c r="AF75" s="57">
        <v>0.3460612315101479</v>
      </c>
      <c r="AG75" s="57">
        <v>0.1781905744754042</v>
      </c>
      <c r="AH75" s="57">
        <v>0</v>
      </c>
      <c r="AI75" s="57">
        <v>0</v>
      </c>
      <c r="AJ75" s="58">
        <v>0</v>
      </c>
      <c r="AK75" s="57">
        <v>0</v>
      </c>
      <c r="AL75" s="58">
        <v>0</v>
      </c>
      <c r="AM75" s="58">
        <v>0</v>
      </c>
      <c r="AN75" s="58">
        <v>0</v>
      </c>
      <c r="AO75" s="58">
        <v>0</v>
      </c>
      <c r="AP75" s="57">
        <v>0</v>
      </c>
      <c r="AQ75" s="57">
        <v>0</v>
      </c>
      <c r="AR75" s="57">
        <v>0</v>
      </c>
      <c r="AS75" s="57">
        <v>0</v>
      </c>
      <c r="AT75" s="57">
        <v>0</v>
      </c>
      <c r="AU75" s="58">
        <v>0</v>
      </c>
      <c r="AV75" s="58">
        <v>0</v>
      </c>
      <c r="AW75" s="58">
        <v>0</v>
      </c>
      <c r="AX75" s="57">
        <v>33.01327829377365</v>
      </c>
      <c r="AY75" s="58">
        <v>33.01327829377365</v>
      </c>
      <c r="AZ75" s="58">
        <v>0</v>
      </c>
      <c r="BA75" s="58">
        <v>0</v>
      </c>
      <c r="BB75" s="57">
        <v>3.240729274165807</v>
      </c>
      <c r="BC75" s="57">
        <v>25.855108359133126</v>
      </c>
      <c r="BD75" s="58">
        <v>11.719986240110082</v>
      </c>
      <c r="BE75" s="58">
        <v>9.074097007223942</v>
      </c>
      <c r="BF75" s="57">
        <v>13.086756105951151</v>
      </c>
      <c r="BG75" s="58">
        <v>2.1014103887168902</v>
      </c>
      <c r="BH75" s="58">
        <v>0</v>
      </c>
      <c r="BI75" s="58">
        <v>0</v>
      </c>
      <c r="BJ75" s="58">
        <v>10.985483316133472</v>
      </c>
      <c r="BK75" s="137">
        <v>658.8308221534228</v>
      </c>
      <c r="BL75" s="57">
        <v>129.07850017199863</v>
      </c>
      <c r="BM75" s="58">
        <v>2.240110079119367</v>
      </c>
      <c r="BN75" s="58">
        <v>2.3845889232886135</v>
      </c>
      <c r="BO75" s="58">
        <v>15.119367045063639</v>
      </c>
      <c r="BP75" s="58">
        <v>10.879944960440318</v>
      </c>
      <c r="BQ75" s="58">
        <v>0</v>
      </c>
      <c r="BR75" s="58">
        <v>3.8264877880976957</v>
      </c>
      <c r="BS75" s="58">
        <v>7.343653250773993</v>
      </c>
      <c r="BT75" s="58">
        <v>0</v>
      </c>
      <c r="BU75" s="58">
        <v>14.683316133470932</v>
      </c>
      <c r="BV75" s="58">
        <v>2.757481940144479</v>
      </c>
      <c r="BW75" s="58">
        <v>1.9023047815617475</v>
      </c>
      <c r="BX75" s="58">
        <v>1.6444444444444444</v>
      </c>
      <c r="BY75" s="58">
        <v>31.093636050911595</v>
      </c>
      <c r="BZ75" s="58">
        <v>3.355486756105951</v>
      </c>
      <c r="CA75" s="58">
        <v>8.9187478500172</v>
      </c>
      <c r="CB75" s="58">
        <v>5.0662538699690405</v>
      </c>
      <c r="CC75" s="57">
        <v>2.909115927072584</v>
      </c>
      <c r="CD75" s="57">
        <v>54.28799449604403</v>
      </c>
      <c r="CE75" s="57">
        <v>35.76842105263158</v>
      </c>
      <c r="CF75" s="57">
        <v>22.977227382180946</v>
      </c>
      <c r="CG75" s="58">
        <v>0</v>
      </c>
      <c r="CH75" s="58">
        <v>0</v>
      </c>
      <c r="CI75" s="58">
        <v>0</v>
      </c>
      <c r="CJ75" s="58">
        <v>3.5651874785001723</v>
      </c>
      <c r="CK75" s="58">
        <v>11.712280701754386</v>
      </c>
      <c r="CL75" s="58">
        <v>0.5352597179222567</v>
      </c>
      <c r="CM75" s="58">
        <v>0</v>
      </c>
      <c r="CN75" s="58">
        <v>0.7486756105951153</v>
      </c>
      <c r="CO75" s="58">
        <v>0.11489508083935328</v>
      </c>
      <c r="CP75" s="58">
        <v>0</v>
      </c>
      <c r="CQ75" s="58">
        <v>0</v>
      </c>
      <c r="CR75" s="58">
        <v>0</v>
      </c>
      <c r="CS75" s="58">
        <v>0</v>
      </c>
      <c r="CT75" s="58">
        <v>0</v>
      </c>
      <c r="CU75" s="57">
        <v>0</v>
      </c>
      <c r="CV75" s="58">
        <v>0</v>
      </c>
      <c r="CW75" s="58">
        <v>0</v>
      </c>
      <c r="CX75" s="58">
        <v>0</v>
      </c>
      <c r="CY75" s="58">
        <v>0</v>
      </c>
      <c r="CZ75" s="57">
        <v>317.7216374269006</v>
      </c>
      <c r="DA75" s="58">
        <v>0</v>
      </c>
      <c r="DB75" s="58">
        <v>33.73292053663571</v>
      </c>
      <c r="DC75" s="58">
        <v>71.9484004127967</v>
      </c>
      <c r="DD75" s="58">
        <v>127.25765393876848</v>
      </c>
      <c r="DE75" s="58">
        <v>0.46026831785345723</v>
      </c>
      <c r="DF75" s="138">
        <v>12.090264877880978</v>
      </c>
      <c r="DG75" s="139">
        <v>1.8842793257653938</v>
      </c>
      <c r="DH75" s="139">
        <v>0.2563467492260062</v>
      </c>
      <c r="DI75" s="57">
        <v>36.85283797729618</v>
      </c>
      <c r="DJ75" s="58">
        <v>0.6191950464396285</v>
      </c>
      <c r="DK75" s="58">
        <v>18.08544891640867</v>
      </c>
      <c r="DL75" s="58">
        <v>0.6665290677674579</v>
      </c>
      <c r="DM75" s="57">
        <v>25.81217750257998</v>
      </c>
      <c r="DN75" s="58">
        <v>24.082008943928447</v>
      </c>
      <c r="DO75" s="58">
        <v>0</v>
      </c>
      <c r="DP75" s="57">
        <v>12.857241142070864</v>
      </c>
      <c r="DQ75" s="57">
        <v>3.3421396628826967</v>
      </c>
      <c r="DR75" s="58">
        <v>0</v>
      </c>
      <c r="DS75" s="58">
        <v>0</v>
      </c>
      <c r="DT75" s="57">
        <v>5.133126934984521</v>
      </c>
      <c r="DU75" s="57">
        <v>0</v>
      </c>
      <c r="DV75" s="58">
        <v>0</v>
      </c>
      <c r="DW75" s="58">
        <v>0</v>
      </c>
      <c r="DX75" s="58">
        <v>0</v>
      </c>
      <c r="DY75" s="140">
        <v>33.86955624355005</v>
      </c>
      <c r="DZ75" s="57">
        <v>23.161059511523913</v>
      </c>
      <c r="EA75" s="58">
        <v>10.839628482972136</v>
      </c>
      <c r="EB75" s="58">
        <v>0.5934640522875818</v>
      </c>
      <c r="EC75" s="58">
        <v>0</v>
      </c>
      <c r="ED75" s="58">
        <v>0.42944616443068456</v>
      </c>
      <c r="EE75" s="58">
        <v>3.2408668730650154</v>
      </c>
      <c r="EF75" s="58">
        <v>8.05765393876849</v>
      </c>
      <c r="EG75" s="57">
        <v>10.708496732026145</v>
      </c>
      <c r="EH75" s="58">
        <v>0.4833849329205366</v>
      </c>
      <c r="EI75" s="58">
        <v>10.225111799105608</v>
      </c>
      <c r="EJ75" s="58">
        <v>0</v>
      </c>
    </row>
    <row r="76" spans="1:140" ht="12.75">
      <c r="A76" s="12">
        <v>56</v>
      </c>
      <c r="B76" s="12" t="s">
        <v>110</v>
      </c>
      <c r="C76" s="12">
        <v>9</v>
      </c>
      <c r="D76" s="12" t="s">
        <v>111</v>
      </c>
      <c r="E76" s="12">
        <v>0</v>
      </c>
      <c r="F76" s="28">
        <v>0</v>
      </c>
      <c r="G76" s="28">
        <v>8</v>
      </c>
      <c r="H76" s="54">
        <v>0</v>
      </c>
      <c r="I76" s="111" t="s">
        <v>110</v>
      </c>
      <c r="J76" s="112" t="s">
        <v>775</v>
      </c>
      <c r="K76" s="113" t="s">
        <v>778</v>
      </c>
      <c r="L76" s="114">
        <v>7964.914</v>
      </c>
      <c r="M76" s="115">
        <v>1340.2221329696717</v>
      </c>
      <c r="N76" s="116">
        <v>1301.926700098262</v>
      </c>
      <c r="O76" s="117">
        <v>1402.934639425869</v>
      </c>
      <c r="P76" s="118">
        <v>33.71043679818765</v>
      </c>
      <c r="Q76" s="115">
        <v>9.039360625864889</v>
      </c>
      <c r="R76" s="53">
        <v>3.7112880314840813</v>
      </c>
      <c r="S76" s="53">
        <v>0.0869689239582499</v>
      </c>
      <c r="T76" s="54">
        <v>0.07397317786482065</v>
      </c>
      <c r="U76" s="54">
        <v>0</v>
      </c>
      <c r="V76" s="54">
        <v>0</v>
      </c>
      <c r="W76" s="53">
        <v>0.2887664574909409</v>
      </c>
      <c r="X76" s="53">
        <v>0.3285245766620958</v>
      </c>
      <c r="Y76" s="53">
        <v>0.0390475025844598</v>
      </c>
      <c r="Z76" s="53">
        <v>0</v>
      </c>
      <c r="AA76" s="53">
        <v>0.013109997170088716</v>
      </c>
      <c r="AB76" s="53">
        <v>0</v>
      </c>
      <c r="AC76" s="54">
        <v>0</v>
      </c>
      <c r="AD76" s="54">
        <v>0.025937505414371075</v>
      </c>
      <c r="AE76" s="53">
        <v>0.665527587617393</v>
      </c>
      <c r="AF76" s="53">
        <v>0.37611328885660283</v>
      </c>
      <c r="AG76" s="53">
        <v>0.16897859788567712</v>
      </c>
      <c r="AH76" s="53">
        <v>0</v>
      </c>
      <c r="AI76" s="53">
        <v>0</v>
      </c>
      <c r="AJ76" s="54">
        <v>0</v>
      </c>
      <c r="AK76" s="53">
        <v>0</v>
      </c>
      <c r="AL76" s="54">
        <v>0</v>
      </c>
      <c r="AM76" s="54">
        <v>0</v>
      </c>
      <c r="AN76" s="54">
        <v>0</v>
      </c>
      <c r="AO76" s="54">
        <v>0</v>
      </c>
      <c r="AP76" s="53">
        <v>0</v>
      </c>
      <c r="AQ76" s="53">
        <v>0</v>
      </c>
      <c r="AR76" s="53">
        <v>0</v>
      </c>
      <c r="AS76" s="53">
        <v>0</v>
      </c>
      <c r="AT76" s="53">
        <v>0</v>
      </c>
      <c r="AU76" s="54">
        <v>0</v>
      </c>
      <c r="AV76" s="54">
        <v>0</v>
      </c>
      <c r="AW76" s="54">
        <v>0</v>
      </c>
      <c r="AX76" s="53">
        <v>20.084397646980243</v>
      </c>
      <c r="AY76" s="54">
        <v>19.66114135067874</v>
      </c>
      <c r="AZ76" s="54">
        <v>0.42325504079516746</v>
      </c>
      <c r="BA76" s="54">
        <v>0</v>
      </c>
      <c r="BB76" s="53">
        <v>0.1541385129833166</v>
      </c>
      <c r="BC76" s="53">
        <v>3.3045290884496685</v>
      </c>
      <c r="BD76" s="54">
        <v>1.097305005427554</v>
      </c>
      <c r="BE76" s="54">
        <v>1.059939881334563</v>
      </c>
      <c r="BF76" s="53">
        <v>1.1280071573905255</v>
      </c>
      <c r="BG76" s="54">
        <v>0.10007264359665403</v>
      </c>
      <c r="BH76" s="54">
        <v>0.024961976990586464</v>
      </c>
      <c r="BI76" s="54">
        <v>0.013062287929285864</v>
      </c>
      <c r="BJ76" s="54">
        <v>0.749464463771988</v>
      </c>
      <c r="BK76" s="119">
        <v>1255.7913368556146</v>
      </c>
      <c r="BL76" s="53">
        <v>200.479251878928</v>
      </c>
      <c r="BM76" s="54">
        <v>4.657741439518368</v>
      </c>
      <c r="BN76" s="54">
        <v>2.425744960962542</v>
      </c>
      <c r="BO76" s="54">
        <v>22.38017886947681</v>
      </c>
      <c r="BP76" s="54">
        <v>29.169881809144456</v>
      </c>
      <c r="BQ76" s="54">
        <v>10.064372320906415</v>
      </c>
      <c r="BR76" s="54">
        <v>10.321430965858514</v>
      </c>
      <c r="BS76" s="54">
        <v>38.31659701536011</v>
      </c>
      <c r="BT76" s="54">
        <v>2.6780741135434734</v>
      </c>
      <c r="BU76" s="54">
        <v>14.802721033773876</v>
      </c>
      <c r="BV76" s="54">
        <v>4.991864318936777</v>
      </c>
      <c r="BW76" s="54">
        <v>4.914630591114983</v>
      </c>
      <c r="BX76" s="54">
        <v>4.732434022514242</v>
      </c>
      <c r="BY76" s="54">
        <v>9.795390132272615</v>
      </c>
      <c r="BZ76" s="54">
        <v>5.641355324112727</v>
      </c>
      <c r="CA76" s="54">
        <v>3.8955461414900405</v>
      </c>
      <c r="CB76" s="54">
        <v>4.916164819858695</v>
      </c>
      <c r="CC76" s="53">
        <v>0.6891436618148044</v>
      </c>
      <c r="CD76" s="53">
        <v>24.752784524729332</v>
      </c>
      <c r="CE76" s="53">
        <v>1.359268913637988</v>
      </c>
      <c r="CF76" s="53">
        <v>13.450314717773477</v>
      </c>
      <c r="CG76" s="54">
        <v>0</v>
      </c>
      <c r="CH76" s="54">
        <v>0.011038411714175446</v>
      </c>
      <c r="CI76" s="54">
        <v>0.45646067239395177</v>
      </c>
      <c r="CJ76" s="54">
        <v>1.5320617397752192</v>
      </c>
      <c r="CK76" s="54">
        <v>0.8238682803103712</v>
      </c>
      <c r="CL76" s="54">
        <v>1.2904483337798751</v>
      </c>
      <c r="CM76" s="54">
        <v>3.7363780701210336</v>
      </c>
      <c r="CN76" s="54">
        <v>1.2286221797247279</v>
      </c>
      <c r="CO76" s="54">
        <v>2.2611367806356726</v>
      </c>
      <c r="CP76" s="54">
        <v>0</v>
      </c>
      <c r="CQ76" s="54">
        <v>0</v>
      </c>
      <c r="CR76" s="54">
        <v>0</v>
      </c>
      <c r="CS76" s="54">
        <v>0</v>
      </c>
      <c r="CT76" s="54">
        <v>0</v>
      </c>
      <c r="CU76" s="53">
        <v>0.012606539128984946</v>
      </c>
      <c r="CV76" s="54">
        <v>0</v>
      </c>
      <c r="CW76" s="54">
        <v>0</v>
      </c>
      <c r="CX76" s="54">
        <v>0</v>
      </c>
      <c r="CY76" s="54">
        <v>0</v>
      </c>
      <c r="CZ76" s="53">
        <v>942.4549970031064</v>
      </c>
      <c r="DA76" s="54">
        <v>2.228201082899326</v>
      </c>
      <c r="DB76" s="54">
        <v>59.12013613706313</v>
      </c>
      <c r="DC76" s="54">
        <v>334.4420291292536</v>
      </c>
      <c r="DD76" s="54">
        <v>270.034805146672</v>
      </c>
      <c r="DE76" s="54">
        <v>5.183278815063163</v>
      </c>
      <c r="DF76" s="120">
        <v>21.067245672709088</v>
      </c>
      <c r="DG76" s="121">
        <v>14.02733287515722</v>
      </c>
      <c r="DH76" s="121">
        <v>1.1189612342330375</v>
      </c>
      <c r="DI76" s="53">
        <v>36.22336663019839</v>
      </c>
      <c r="DJ76" s="54">
        <v>2.303147278175257</v>
      </c>
      <c r="DK76" s="54">
        <v>18.761106522932952</v>
      </c>
      <c r="DL76" s="54">
        <v>0.08613150123152616</v>
      </c>
      <c r="DM76" s="53">
        <v>11.329520946491074</v>
      </c>
      <c r="DN76" s="54">
        <v>8.289514488166477</v>
      </c>
      <c r="DO76" s="54">
        <v>0.24409554202342926</v>
      </c>
      <c r="DP76" s="53">
        <v>0.3214849526310014</v>
      </c>
      <c r="DQ76" s="53">
        <v>0.49813218322256836</v>
      </c>
      <c r="DR76" s="54">
        <v>0.1487975890260711</v>
      </c>
      <c r="DS76" s="54">
        <v>0.04826668561644231</v>
      </c>
      <c r="DT76" s="53">
        <v>2.9637809020913473</v>
      </c>
      <c r="DU76" s="53">
        <v>0.18986771231930438</v>
      </c>
      <c r="DV76" s="54">
        <v>0</v>
      </c>
      <c r="DW76" s="54">
        <v>0</v>
      </c>
      <c r="DX76" s="54">
        <v>0</v>
      </c>
      <c r="DY76" s="122">
        <v>50.72035931586957</v>
      </c>
      <c r="DZ76" s="53">
        <v>30.821625945992636</v>
      </c>
      <c r="EA76" s="54">
        <v>12.061660678319942</v>
      </c>
      <c r="EB76" s="54">
        <v>1.9937666621384738</v>
      </c>
      <c r="EC76" s="54">
        <v>3.6205174343376467</v>
      </c>
      <c r="ED76" s="54">
        <v>1.445037573538145</v>
      </c>
      <c r="EE76" s="54">
        <v>2.418070050724967</v>
      </c>
      <c r="EF76" s="54">
        <v>9.282573546933465</v>
      </c>
      <c r="EG76" s="53">
        <v>19.89874592494031</v>
      </c>
      <c r="EH76" s="54">
        <v>16.9168430443819</v>
      </c>
      <c r="EI76" s="54">
        <v>2.981905391571083</v>
      </c>
      <c r="EJ76" s="54">
        <v>0</v>
      </c>
    </row>
    <row r="77" spans="1:140" ht="22.5">
      <c r="A77" s="10">
        <v>57</v>
      </c>
      <c r="B77" s="10" t="s">
        <v>112</v>
      </c>
      <c r="C77" s="10">
        <v>6</v>
      </c>
      <c r="D77" s="10" t="s">
        <v>113</v>
      </c>
      <c r="E77" s="10">
        <v>0</v>
      </c>
      <c r="F77" s="25">
        <v>0</v>
      </c>
      <c r="G77" s="25">
        <v>144.1</v>
      </c>
      <c r="H77" s="54">
        <v>0</v>
      </c>
      <c r="I77" s="111" t="s">
        <v>112</v>
      </c>
      <c r="J77" s="112" t="s">
        <v>775</v>
      </c>
      <c r="K77" s="113" t="s">
        <v>778</v>
      </c>
      <c r="L77" s="114">
        <v>144081.6</v>
      </c>
      <c r="M77" s="115">
        <v>1669.6934445480892</v>
      </c>
      <c r="N77" s="116">
        <v>1369.3455823668937</v>
      </c>
      <c r="O77" s="117">
        <v>1913.226278980553</v>
      </c>
      <c r="P77" s="118">
        <v>69.85425619926485</v>
      </c>
      <c r="Q77" s="115">
        <v>36.496360395775724</v>
      </c>
      <c r="R77" s="53">
        <v>21.394029494397618</v>
      </c>
      <c r="S77" s="53">
        <v>0.06462213079255089</v>
      </c>
      <c r="T77" s="54">
        <v>0.04378026063008739</v>
      </c>
      <c r="U77" s="54">
        <v>0</v>
      </c>
      <c r="V77" s="54">
        <v>0</v>
      </c>
      <c r="W77" s="53">
        <v>10.205328091859057</v>
      </c>
      <c r="X77" s="53">
        <v>0.6011804421938679</v>
      </c>
      <c r="Y77" s="53">
        <v>0.05383067650553576</v>
      </c>
      <c r="Z77" s="53">
        <v>0.0008425086895203829</v>
      </c>
      <c r="AA77" s="53">
        <v>0</v>
      </c>
      <c r="AB77" s="53">
        <v>0.04229665689442649</v>
      </c>
      <c r="AC77" s="54">
        <v>0</v>
      </c>
      <c r="AD77" s="54">
        <v>0.010691510921588878</v>
      </c>
      <c r="AE77" s="53">
        <v>1.6029520771562782</v>
      </c>
      <c r="AF77" s="53">
        <v>0.4121800424204062</v>
      </c>
      <c r="AG77" s="53">
        <v>0.18518235499883398</v>
      </c>
      <c r="AH77" s="53">
        <v>0.0022626761501815637</v>
      </c>
      <c r="AI77" s="53">
        <v>0.0007102225405603491</v>
      </c>
      <c r="AJ77" s="54">
        <v>0</v>
      </c>
      <c r="AK77" s="53">
        <v>0</v>
      </c>
      <c r="AL77" s="54">
        <v>0.0007102225405603491</v>
      </c>
      <c r="AM77" s="54">
        <v>0</v>
      </c>
      <c r="AN77" s="54">
        <v>0</v>
      </c>
      <c r="AO77" s="54">
        <v>0</v>
      </c>
      <c r="AP77" s="53">
        <v>0</v>
      </c>
      <c r="AQ77" s="53">
        <v>0</v>
      </c>
      <c r="AR77" s="53">
        <v>0</v>
      </c>
      <c r="AS77" s="53">
        <v>0</v>
      </c>
      <c r="AT77" s="53">
        <v>0</v>
      </c>
      <c r="AU77" s="54">
        <v>0</v>
      </c>
      <c r="AV77" s="54">
        <v>0</v>
      </c>
      <c r="AW77" s="54">
        <v>0</v>
      </c>
      <c r="AX77" s="53">
        <v>25.47240591442627</v>
      </c>
      <c r="AY77" s="54">
        <v>24.656541848508066</v>
      </c>
      <c r="AZ77" s="54">
        <v>0.8158689242762434</v>
      </c>
      <c r="BA77" s="54">
        <v>0</v>
      </c>
      <c r="BB77" s="53">
        <v>0.3631027834227271</v>
      </c>
      <c r="BC77" s="53">
        <v>6.661264866575607</v>
      </c>
      <c r="BD77" s="54">
        <v>2.361756115978723</v>
      </c>
      <c r="BE77" s="54">
        <v>0.7198393132780313</v>
      </c>
      <c r="BF77" s="53">
        <v>0.8611155067683868</v>
      </c>
      <c r="BG77" s="54">
        <v>0.22692717182485478</v>
      </c>
      <c r="BH77" s="54">
        <v>0</v>
      </c>
      <c r="BI77" s="54">
        <v>0</v>
      </c>
      <c r="BJ77" s="54">
        <v>0.6341880573230725</v>
      </c>
      <c r="BK77" s="119">
        <v>1355.304910550688</v>
      </c>
      <c r="BL77" s="53">
        <v>211.53679581570444</v>
      </c>
      <c r="BM77" s="54">
        <v>6.810222124129659</v>
      </c>
      <c r="BN77" s="54">
        <v>5.215974836481549</v>
      </c>
      <c r="BO77" s="54">
        <v>30.924656583491576</v>
      </c>
      <c r="BP77" s="54">
        <v>26.471790985108438</v>
      </c>
      <c r="BQ77" s="54">
        <v>6.082573347325404</v>
      </c>
      <c r="BR77" s="54">
        <v>10.036604257587367</v>
      </c>
      <c r="BS77" s="54">
        <v>40.87865487334955</v>
      </c>
      <c r="BT77" s="54">
        <v>2.096685489333822</v>
      </c>
      <c r="BU77" s="54">
        <v>16.461879934703667</v>
      </c>
      <c r="BV77" s="54">
        <v>4.5812851883932435</v>
      </c>
      <c r="BW77" s="54">
        <v>4.57586256676772</v>
      </c>
      <c r="BX77" s="54">
        <v>5.587556634573742</v>
      </c>
      <c r="BY77" s="54">
        <v>5.659940616983708</v>
      </c>
      <c r="BZ77" s="54">
        <v>5.611692957324182</v>
      </c>
      <c r="CA77" s="54">
        <v>3.5803593241607534</v>
      </c>
      <c r="CB77" s="54">
        <v>5.922160081509367</v>
      </c>
      <c r="CC77" s="53">
        <v>1.9422903410289722</v>
      </c>
      <c r="CD77" s="53">
        <v>8.05973837047895</v>
      </c>
      <c r="CE77" s="53">
        <v>1.1262666433465482</v>
      </c>
      <c r="CF77" s="53">
        <v>21.31304066584491</v>
      </c>
      <c r="CG77" s="54">
        <v>0.019824252368102518</v>
      </c>
      <c r="CH77" s="54">
        <v>0.0009207976591042855</v>
      </c>
      <c r="CI77" s="54">
        <v>0.37048117178043555</v>
      </c>
      <c r="CJ77" s="54">
        <v>1.8758745044474796</v>
      </c>
      <c r="CK77" s="54">
        <v>5.7796450067184155</v>
      </c>
      <c r="CL77" s="54">
        <v>2.4780006607366936</v>
      </c>
      <c r="CM77" s="54">
        <v>0.6031080998545268</v>
      </c>
      <c r="CN77" s="54">
        <v>1.0710021265727199</v>
      </c>
      <c r="CO77" s="54">
        <v>4.697893415953182</v>
      </c>
      <c r="CP77" s="54">
        <v>0</v>
      </c>
      <c r="CQ77" s="54">
        <v>0</v>
      </c>
      <c r="CR77" s="54">
        <v>0</v>
      </c>
      <c r="CS77" s="54">
        <v>0</v>
      </c>
      <c r="CT77" s="54">
        <v>0</v>
      </c>
      <c r="CU77" s="53">
        <v>0.16490821867608355</v>
      </c>
      <c r="CV77" s="54">
        <v>0</v>
      </c>
      <c r="CW77" s="54">
        <v>0</v>
      </c>
      <c r="CX77" s="54">
        <v>0</v>
      </c>
      <c r="CY77" s="54">
        <v>0</v>
      </c>
      <c r="CZ77" s="53">
        <v>993.8069815993159</v>
      </c>
      <c r="DA77" s="54">
        <v>5.257556828908063</v>
      </c>
      <c r="DB77" s="54">
        <v>22.80458434664801</v>
      </c>
      <c r="DC77" s="54">
        <v>493.86660059299726</v>
      </c>
      <c r="DD77" s="54">
        <v>370.3976080221208</v>
      </c>
      <c r="DE77" s="54">
        <v>21.88856869995891</v>
      </c>
      <c r="DF77" s="120">
        <v>43.04284516551731</v>
      </c>
      <c r="DG77" s="121">
        <v>23.971756282551</v>
      </c>
      <c r="DH77" s="121">
        <v>13.412267770485613</v>
      </c>
      <c r="DI77" s="53">
        <v>56.080401661280824</v>
      </c>
      <c r="DJ77" s="54">
        <v>5.8469624157421904</v>
      </c>
      <c r="DK77" s="54">
        <v>25.97568322395087</v>
      </c>
      <c r="DL77" s="54">
        <v>0.6228232473820391</v>
      </c>
      <c r="DM77" s="53">
        <v>9.950472510022099</v>
      </c>
      <c r="DN77" s="54">
        <v>6.385453798403127</v>
      </c>
      <c r="DO77" s="54">
        <v>1.2668938990127816</v>
      </c>
      <c r="DP77" s="53">
        <v>1.3118128893626944</v>
      </c>
      <c r="DQ77" s="53">
        <v>1.63190858513509</v>
      </c>
      <c r="DR77" s="54">
        <v>0.5102480122375099</v>
      </c>
      <c r="DS77" s="54">
        <v>0.0474138266093658</v>
      </c>
      <c r="DT77" s="53">
        <v>5.337101337020132</v>
      </c>
      <c r="DU77" s="53">
        <v>0</v>
      </c>
      <c r="DV77" s="54">
        <v>0</v>
      </c>
      <c r="DW77" s="54">
        <v>0</v>
      </c>
      <c r="DX77" s="54">
        <v>0</v>
      </c>
      <c r="DY77" s="122">
        <v>244.5342777981366</v>
      </c>
      <c r="DZ77" s="53">
        <v>158.7517767709409</v>
      </c>
      <c r="EA77" s="54">
        <v>30.94090432088483</v>
      </c>
      <c r="EB77" s="54">
        <v>46.452607411355785</v>
      </c>
      <c r="EC77" s="54">
        <v>11.073065540638082</v>
      </c>
      <c r="ED77" s="54">
        <v>9.37210580670953</v>
      </c>
      <c r="EE77" s="54">
        <v>12.4680181230636</v>
      </c>
      <c r="EF77" s="54">
        <v>48.44510333033502</v>
      </c>
      <c r="EG77" s="53">
        <v>85.78243162208082</v>
      </c>
      <c r="EH77" s="54">
        <v>40.95953959422994</v>
      </c>
      <c r="EI77" s="54">
        <v>32.940389334932426</v>
      </c>
      <c r="EJ77" s="54">
        <v>11.882523514452918</v>
      </c>
    </row>
    <row r="78" spans="1:140" ht="22.5">
      <c r="A78" s="15">
        <v>58</v>
      </c>
      <c r="B78" s="15" t="s">
        <v>115</v>
      </c>
      <c r="C78" s="15">
        <v>3</v>
      </c>
      <c r="D78" s="15" t="s">
        <v>116</v>
      </c>
      <c r="E78" s="15">
        <v>2.0829477920468364</v>
      </c>
      <c r="F78" s="22">
        <v>0.385731072601266</v>
      </c>
      <c r="G78" s="22">
        <v>5.4</v>
      </c>
      <c r="H78" s="54">
        <v>0.0020829477920468365</v>
      </c>
      <c r="I78" s="111" t="s">
        <v>115</v>
      </c>
      <c r="J78" s="112" t="s">
        <v>779</v>
      </c>
      <c r="K78" s="113" t="s">
        <v>780</v>
      </c>
      <c r="L78" s="114">
        <v>5444.726</v>
      </c>
      <c r="M78" s="115">
        <v>427.32188910883673</v>
      </c>
      <c r="N78" s="116">
        <v>327.76042232350295</v>
      </c>
      <c r="O78" s="117">
        <v>550.836255925979</v>
      </c>
      <c r="P78" s="118">
        <v>71.88863131037265</v>
      </c>
      <c r="Q78" s="115">
        <v>28.1375775383371</v>
      </c>
      <c r="R78" s="53">
        <v>1.483452059846538</v>
      </c>
      <c r="S78" s="53">
        <v>0.8740292899954928</v>
      </c>
      <c r="T78" s="54">
        <v>0.2875002341715635</v>
      </c>
      <c r="U78" s="54">
        <v>0.038573107260126596</v>
      </c>
      <c r="V78" s="54">
        <v>0.036769527061600527</v>
      </c>
      <c r="W78" s="53">
        <v>6.832299733723975</v>
      </c>
      <c r="X78" s="53">
        <v>8.16570016562817</v>
      </c>
      <c r="Y78" s="53">
        <v>0.30610539446796775</v>
      </c>
      <c r="Z78" s="53">
        <v>0.0638140468409246</v>
      </c>
      <c r="AA78" s="53">
        <v>0</v>
      </c>
      <c r="AB78" s="53">
        <v>0.0012415684462358622</v>
      </c>
      <c r="AC78" s="54">
        <v>0.24104977918080728</v>
      </c>
      <c r="AD78" s="54">
        <v>0</v>
      </c>
      <c r="AE78" s="53">
        <v>0.7232485160869437</v>
      </c>
      <c r="AF78" s="53">
        <v>1.97385873963171</v>
      </c>
      <c r="AG78" s="53">
        <v>0.9267114635337022</v>
      </c>
      <c r="AH78" s="53">
        <v>0</v>
      </c>
      <c r="AI78" s="53">
        <v>3.3120417813495115</v>
      </c>
      <c r="AJ78" s="54">
        <v>0.0011111670265868292</v>
      </c>
      <c r="AK78" s="53">
        <v>0</v>
      </c>
      <c r="AL78" s="54">
        <v>3.2196183976934742</v>
      </c>
      <c r="AM78" s="54">
        <v>0.08439175818948466</v>
      </c>
      <c r="AN78" s="54">
        <v>0.006920458439965574</v>
      </c>
      <c r="AO78" s="54">
        <v>0</v>
      </c>
      <c r="AP78" s="53">
        <v>0.0022039676560399917</v>
      </c>
      <c r="AQ78" s="53">
        <v>4.3344697235453174E-05</v>
      </c>
      <c r="AR78" s="53">
        <v>0</v>
      </c>
      <c r="AS78" s="53">
        <v>0</v>
      </c>
      <c r="AT78" s="53">
        <v>0.009287887030495198</v>
      </c>
      <c r="AU78" s="54">
        <v>0.004308756767558184</v>
      </c>
      <c r="AV78" s="54">
        <v>0</v>
      </c>
      <c r="AW78" s="54">
        <v>0.0008136313930214303</v>
      </c>
      <c r="AX78" s="53">
        <v>20.921071142973954</v>
      </c>
      <c r="AY78" s="54">
        <v>20.469423071059957</v>
      </c>
      <c r="AZ78" s="54">
        <v>0.449392678345981</v>
      </c>
      <c r="BA78" s="54">
        <v>0.002262740126867725</v>
      </c>
      <c r="BB78" s="53">
        <v>2.5529292015796576</v>
      </c>
      <c r="BC78" s="53">
        <v>18.993829992546917</v>
      </c>
      <c r="BD78" s="54">
        <v>10.017269923224788</v>
      </c>
      <c r="BE78" s="54">
        <v>4.546687932505694</v>
      </c>
      <c r="BF78" s="53">
        <v>1.283214251736451</v>
      </c>
      <c r="BG78" s="54">
        <v>0.3431467442071465</v>
      </c>
      <c r="BH78" s="54">
        <v>0.019306756666910327</v>
      </c>
      <c r="BI78" s="54">
        <v>0.008819543903586701</v>
      </c>
      <c r="BJ78" s="54">
        <v>0.8586511056754739</v>
      </c>
      <c r="BK78" s="119">
        <v>312.60948668491307</v>
      </c>
      <c r="BL78" s="53">
        <v>43.87014149105025</v>
      </c>
      <c r="BM78" s="54">
        <v>3.742463808096128</v>
      </c>
      <c r="BN78" s="54">
        <v>2.099213073348411</v>
      </c>
      <c r="BO78" s="54">
        <v>2.9219872588629805</v>
      </c>
      <c r="BP78" s="54">
        <v>2.91605123930938</v>
      </c>
      <c r="BQ78" s="54">
        <v>1.4920622268228008</v>
      </c>
      <c r="BR78" s="54">
        <v>0.6511475508593086</v>
      </c>
      <c r="BS78" s="54">
        <v>4.593832637308104</v>
      </c>
      <c r="BT78" s="54">
        <v>0.6074906248725831</v>
      </c>
      <c r="BU78" s="54">
        <v>3.8210426015928074</v>
      </c>
      <c r="BV78" s="54">
        <v>2.0839138645360666</v>
      </c>
      <c r="BW78" s="54">
        <v>0.19791262223296452</v>
      </c>
      <c r="BX78" s="54">
        <v>0.7447169976964866</v>
      </c>
      <c r="BY78" s="54">
        <v>2.020309194622466</v>
      </c>
      <c r="BZ78" s="54">
        <v>2.624578353437804</v>
      </c>
      <c r="CA78" s="54">
        <v>4.281866525514783</v>
      </c>
      <c r="CB78" s="54">
        <v>1.9836535392230943</v>
      </c>
      <c r="CC78" s="53">
        <v>2.759707283709042</v>
      </c>
      <c r="CD78" s="53">
        <v>7.344645074885312</v>
      </c>
      <c r="CE78" s="53">
        <v>4.737861923630317</v>
      </c>
      <c r="CF78" s="53">
        <v>12.212497010868868</v>
      </c>
      <c r="CG78" s="54">
        <v>0.006161926238345145</v>
      </c>
      <c r="CH78" s="54">
        <v>0</v>
      </c>
      <c r="CI78" s="54">
        <v>0.09350883772663675</v>
      </c>
      <c r="CJ78" s="54">
        <v>0.8427035630443112</v>
      </c>
      <c r="CK78" s="54">
        <v>0.2752516839231212</v>
      </c>
      <c r="CL78" s="54">
        <v>0.8356967825378173</v>
      </c>
      <c r="CM78" s="54">
        <v>0.3035855247812287</v>
      </c>
      <c r="CN78" s="54">
        <v>0.1407729241104144</v>
      </c>
      <c r="CO78" s="54">
        <v>5.8280306483742255</v>
      </c>
      <c r="CP78" s="54">
        <v>0</v>
      </c>
      <c r="CQ78" s="54">
        <v>0</v>
      </c>
      <c r="CR78" s="54">
        <v>0</v>
      </c>
      <c r="CS78" s="54">
        <v>0</v>
      </c>
      <c r="CT78" s="54">
        <v>0</v>
      </c>
      <c r="CU78" s="53">
        <v>0.2713929038853379</v>
      </c>
      <c r="CV78" s="54">
        <v>0</v>
      </c>
      <c r="CW78" s="54">
        <v>0</v>
      </c>
      <c r="CX78" s="54">
        <v>0</v>
      </c>
      <c r="CY78" s="54">
        <v>0</v>
      </c>
      <c r="CZ78" s="53">
        <v>185.15311881626369</v>
      </c>
      <c r="DA78" s="54">
        <v>2.394289446337612</v>
      </c>
      <c r="DB78" s="54">
        <v>21.4527232408022</v>
      </c>
      <c r="DC78" s="54">
        <v>97.51146338677097</v>
      </c>
      <c r="DD78" s="54">
        <v>32.362675366951436</v>
      </c>
      <c r="DE78" s="54">
        <v>5.369680678146155</v>
      </c>
      <c r="DF78" s="120">
        <v>16.452501007396883</v>
      </c>
      <c r="DG78" s="121">
        <v>9.200303192483883</v>
      </c>
      <c r="DH78" s="121">
        <v>2.301794433732754</v>
      </c>
      <c r="DI78" s="53">
        <v>22.542144453182768</v>
      </c>
      <c r="DJ78" s="54">
        <v>1.5363399370326443</v>
      </c>
      <c r="DK78" s="54">
        <v>10.180431485441142</v>
      </c>
      <c r="DL78" s="54">
        <v>0.08070378564504439</v>
      </c>
      <c r="DM78" s="53">
        <v>14.263051988291057</v>
      </c>
      <c r="DN78" s="54">
        <v>10.692670301499103</v>
      </c>
      <c r="DO78" s="54">
        <v>0.5200426982000564</v>
      </c>
      <c r="DP78" s="53">
        <v>0.3848366290608563</v>
      </c>
      <c r="DQ78" s="53">
        <v>0.44120677514350587</v>
      </c>
      <c r="DR78" s="54">
        <v>0.05372905817482826</v>
      </c>
      <c r="DS78" s="54">
        <v>0.013131973950571618</v>
      </c>
      <c r="DT78" s="53">
        <v>2.1646139769016846</v>
      </c>
      <c r="DU78" s="53">
        <v>0.011699394974145622</v>
      </c>
      <c r="DV78" s="54">
        <v>0</v>
      </c>
      <c r="DW78" s="54">
        <v>0</v>
      </c>
      <c r="DX78" s="54">
        <v>0</v>
      </c>
      <c r="DY78" s="122">
        <v>42.82377111355099</v>
      </c>
      <c r="DZ78" s="53">
        <v>36.077738347163844</v>
      </c>
      <c r="EA78" s="54">
        <v>17.62798899338553</v>
      </c>
      <c r="EB78" s="54">
        <v>1.6725561580141959</v>
      </c>
      <c r="EC78" s="54">
        <v>2.1929551643186453</v>
      </c>
      <c r="ED78" s="54">
        <v>3.07514648120034</v>
      </c>
      <c r="EE78" s="54">
        <v>2.376613625736171</v>
      </c>
      <c r="EF78" s="54">
        <v>9.132485271067818</v>
      </c>
      <c r="EG78" s="53">
        <v>6.746027256468002</v>
      </c>
      <c r="EH78" s="54">
        <v>3.8740425138014296</v>
      </c>
      <c r="EI78" s="54">
        <v>2.5431564416648333</v>
      </c>
      <c r="EJ78" s="54">
        <v>0</v>
      </c>
    </row>
    <row r="79" spans="1:140" ht="12.75">
      <c r="A79" s="7">
        <v>59</v>
      </c>
      <c r="B79" s="7" t="s">
        <v>118</v>
      </c>
      <c r="C79" s="7">
        <v>5</v>
      </c>
      <c r="D79" s="7" t="s">
        <v>119</v>
      </c>
      <c r="E79" s="7">
        <v>0</v>
      </c>
      <c r="F79" s="24">
        <v>0</v>
      </c>
      <c r="G79" s="24">
        <v>24</v>
      </c>
      <c r="H79" s="54">
        <v>0</v>
      </c>
      <c r="I79" s="111" t="s">
        <v>118</v>
      </c>
      <c r="J79" s="112" t="s">
        <v>776</v>
      </c>
      <c r="K79" s="113" t="s">
        <v>776</v>
      </c>
      <c r="L79" s="114">
        <v>23965.31</v>
      </c>
      <c r="M79" s="115">
        <v>497.37094992720733</v>
      </c>
      <c r="N79" s="116">
        <v>480.8226936319285</v>
      </c>
      <c r="O79" s="117">
        <v>510.6333971905807</v>
      </c>
      <c r="P79" s="118">
        <v>101.30150621878039</v>
      </c>
      <c r="Q79" s="115">
        <v>58.20358676770715</v>
      </c>
      <c r="R79" s="53">
        <v>14.196995574019278</v>
      </c>
      <c r="S79" s="53">
        <v>0.48192908833643294</v>
      </c>
      <c r="T79" s="54">
        <v>0.11311266159294414</v>
      </c>
      <c r="U79" s="54">
        <v>0</v>
      </c>
      <c r="V79" s="54">
        <v>0</v>
      </c>
      <c r="W79" s="53">
        <v>9.113172331173685</v>
      </c>
      <c r="X79" s="53">
        <v>1.2906154771208886</v>
      </c>
      <c r="Y79" s="53">
        <v>0.5854654081253278</v>
      </c>
      <c r="Z79" s="53">
        <v>0.051148514248303065</v>
      </c>
      <c r="AA79" s="53">
        <v>0</v>
      </c>
      <c r="AB79" s="53">
        <v>0.0026550877080246406</v>
      </c>
      <c r="AC79" s="54">
        <v>0.4147177733148455</v>
      </c>
      <c r="AD79" s="54">
        <v>0.11694445012395</v>
      </c>
      <c r="AE79" s="53">
        <v>2.7004441002432267</v>
      </c>
      <c r="AF79" s="53">
        <v>3.3456124706920125</v>
      </c>
      <c r="AG79" s="53">
        <v>1.4867815187869466</v>
      </c>
      <c r="AH79" s="53">
        <v>0.1778854519303109</v>
      </c>
      <c r="AI79" s="53">
        <v>0.1810934221172186</v>
      </c>
      <c r="AJ79" s="54">
        <v>0</v>
      </c>
      <c r="AK79" s="53">
        <v>0</v>
      </c>
      <c r="AL79" s="54">
        <v>0.18013537066701826</v>
      </c>
      <c r="AM79" s="54">
        <v>0.0004519031884002335</v>
      </c>
      <c r="AN79" s="54">
        <v>0.0005061482618000768</v>
      </c>
      <c r="AO79" s="54">
        <v>0</v>
      </c>
      <c r="AP79" s="53">
        <v>1.158478651016824</v>
      </c>
      <c r="AQ79" s="53">
        <v>0.5007237544600925</v>
      </c>
      <c r="AR79" s="53">
        <v>0.003987012894888486</v>
      </c>
      <c r="AS79" s="53">
        <v>0.038132617520908345</v>
      </c>
      <c r="AT79" s="53">
        <v>0.033483814730541774</v>
      </c>
      <c r="AU79" s="54">
        <v>0.006562402071994896</v>
      </c>
      <c r="AV79" s="54">
        <v>0.0008195178781330181</v>
      </c>
      <c r="AW79" s="54">
        <v>0.001351119597451483</v>
      </c>
      <c r="AX79" s="53">
        <v>29.843006412184945</v>
      </c>
      <c r="AY79" s="54">
        <v>28.946894490411346</v>
      </c>
      <c r="AZ79" s="54">
        <v>0.6877649402407062</v>
      </c>
      <c r="BA79" s="54">
        <v>0.2083461469932999</v>
      </c>
      <c r="BB79" s="53">
        <v>0.8036616259084485</v>
      </c>
      <c r="BC79" s="53">
        <v>8.699657963948725</v>
      </c>
      <c r="BD79" s="54">
        <v>3.332382931829382</v>
      </c>
      <c r="BE79" s="54">
        <v>3.1896987771074103</v>
      </c>
      <c r="BF79" s="53">
        <v>3.7515867727143943</v>
      </c>
      <c r="BG79" s="54">
        <v>0.48814265285948727</v>
      </c>
      <c r="BH79" s="54">
        <v>0.0013507023276560994</v>
      </c>
      <c r="BI79" s="54">
        <v>0.033924034364671264</v>
      </c>
      <c r="BJ79" s="54">
        <v>2.514192388915478</v>
      </c>
      <c r="BK79" s="119">
        <v>353.2274775498418</v>
      </c>
      <c r="BL79" s="53">
        <v>83.1733034123072</v>
      </c>
      <c r="BM79" s="54">
        <v>5.163400765523166</v>
      </c>
      <c r="BN79" s="54">
        <v>1.4607993804378074</v>
      </c>
      <c r="BO79" s="54">
        <v>6.27544146101177</v>
      </c>
      <c r="BP79" s="54">
        <v>12.021763957987607</v>
      </c>
      <c r="BQ79" s="54">
        <v>6.667750177235345</v>
      </c>
      <c r="BR79" s="54">
        <v>2.4001467120600566</v>
      </c>
      <c r="BS79" s="54">
        <v>15.415548557477452</v>
      </c>
      <c r="BT79" s="54">
        <v>0.284923082572268</v>
      </c>
      <c r="BU79" s="54">
        <v>8.339758592732577</v>
      </c>
      <c r="BV79" s="54">
        <v>2.063888595640949</v>
      </c>
      <c r="BW79" s="54">
        <v>0.7522573252755753</v>
      </c>
      <c r="BX79" s="54">
        <v>2.3363432394573658</v>
      </c>
      <c r="BY79" s="54">
        <v>2.922304781369404</v>
      </c>
      <c r="BZ79" s="54">
        <v>1.8498830184128643</v>
      </c>
      <c r="CA79" s="54">
        <v>5.206634089022842</v>
      </c>
      <c r="CB79" s="54">
        <v>3.6274248069396973</v>
      </c>
      <c r="CC79" s="53">
        <v>0.8470735408805478</v>
      </c>
      <c r="CD79" s="53">
        <v>19.71956548861667</v>
      </c>
      <c r="CE79" s="53">
        <v>4.531299615986606</v>
      </c>
      <c r="CF79" s="53">
        <v>11.176563123948739</v>
      </c>
      <c r="CG79" s="54">
        <v>0.011310515073662724</v>
      </c>
      <c r="CH79" s="54">
        <v>0.002954687421109929</v>
      </c>
      <c r="CI79" s="54">
        <v>0.11357457925643356</v>
      </c>
      <c r="CJ79" s="54">
        <v>0.9969301461153642</v>
      </c>
      <c r="CK79" s="54">
        <v>0.6223324463568383</v>
      </c>
      <c r="CL79" s="54">
        <v>1.0806812012863594</v>
      </c>
      <c r="CM79" s="54">
        <v>0.42080281874092174</v>
      </c>
      <c r="CN79" s="54">
        <v>0.033197150381113365</v>
      </c>
      <c r="CO79" s="54">
        <v>0.4162946358715994</v>
      </c>
      <c r="CP79" s="54">
        <v>0.0026450732329354383</v>
      </c>
      <c r="CQ79" s="54">
        <v>0</v>
      </c>
      <c r="CR79" s="54">
        <v>0</v>
      </c>
      <c r="CS79" s="54">
        <v>0</v>
      </c>
      <c r="CT79" s="54">
        <v>0</v>
      </c>
      <c r="CU79" s="53">
        <v>0.05497362646258279</v>
      </c>
      <c r="CV79" s="54">
        <v>0.0019131820118329366</v>
      </c>
      <c r="CW79" s="54">
        <v>0</v>
      </c>
      <c r="CX79" s="54">
        <v>0</v>
      </c>
      <c r="CY79" s="54">
        <v>0</v>
      </c>
      <c r="CZ79" s="53">
        <v>149.0462672921819</v>
      </c>
      <c r="DA79" s="54">
        <v>1.9354813269680213</v>
      </c>
      <c r="DB79" s="54">
        <v>23.203325974085043</v>
      </c>
      <c r="DC79" s="54">
        <v>56.1025498939926</v>
      </c>
      <c r="DD79" s="54">
        <v>42.430663321275624</v>
      </c>
      <c r="DE79" s="54">
        <v>2.1750584490665883</v>
      </c>
      <c r="DF79" s="120">
        <v>40.44993367496602</v>
      </c>
      <c r="DG79" s="121">
        <v>24.934069285980442</v>
      </c>
      <c r="DH79" s="121">
        <v>5.9983075537099255</v>
      </c>
      <c r="DI79" s="53">
        <v>21.032630080729188</v>
      </c>
      <c r="DJ79" s="54">
        <v>4.902502825959689</v>
      </c>
      <c r="DK79" s="54">
        <v>7.110874009140711</v>
      </c>
      <c r="DL79" s="54">
        <v>0.23596982471747704</v>
      </c>
      <c r="DM79" s="53">
        <v>17.03574458248193</v>
      </c>
      <c r="DN79" s="54">
        <v>12.536499632176676</v>
      </c>
      <c r="DO79" s="54">
        <v>0.5781156179494444</v>
      </c>
      <c r="DP79" s="53">
        <v>1.442471221945387</v>
      </c>
      <c r="DQ79" s="53">
        <v>1.8189750101292244</v>
      </c>
      <c r="DR79" s="54">
        <v>0.36318119815683586</v>
      </c>
      <c r="DS79" s="54">
        <v>0.11037370265604741</v>
      </c>
      <c r="DT79" s="53">
        <v>2.83532238890296</v>
      </c>
      <c r="DU79" s="53">
        <v>0.06334238947879246</v>
      </c>
      <c r="DV79" s="54">
        <v>0</v>
      </c>
      <c r="DW79" s="54">
        <v>0.0018956566804268335</v>
      </c>
      <c r="DX79" s="54">
        <v>0</v>
      </c>
      <c r="DY79" s="122">
        <v>42.84200788556459</v>
      </c>
      <c r="DZ79" s="53">
        <v>27.40897155096262</v>
      </c>
      <c r="EA79" s="54">
        <v>14.401758208009829</v>
      </c>
      <c r="EB79" s="54">
        <v>0.664844727650091</v>
      </c>
      <c r="EC79" s="54">
        <v>2.953505713049404</v>
      </c>
      <c r="ED79" s="54">
        <v>0.3456763129707064</v>
      </c>
      <c r="EE79" s="54">
        <v>3.358362566559748</v>
      </c>
      <c r="EF79" s="54">
        <v>5.684821101834276</v>
      </c>
      <c r="EG79" s="53">
        <v>15.433015471112203</v>
      </c>
      <c r="EH79" s="54">
        <v>6.6036325004767304</v>
      </c>
      <c r="EI79" s="54">
        <v>8.694387846433031</v>
      </c>
      <c r="EJ79" s="54">
        <v>0</v>
      </c>
    </row>
    <row r="80" spans="1:140" ht="45">
      <c r="A80" s="12">
        <v>60</v>
      </c>
      <c r="B80" s="12" t="s">
        <v>121</v>
      </c>
      <c r="C80" s="12">
        <v>9</v>
      </c>
      <c r="D80" s="12" t="s">
        <v>120</v>
      </c>
      <c r="E80" s="12">
        <v>0</v>
      </c>
      <c r="F80" s="28">
        <v>0</v>
      </c>
      <c r="G80" s="28">
        <v>2</v>
      </c>
      <c r="H80" s="54">
        <v>0</v>
      </c>
      <c r="I80" s="111" t="s">
        <v>464</v>
      </c>
      <c r="J80" s="112" t="s">
        <v>776</v>
      </c>
      <c r="K80" s="113" t="s">
        <v>776</v>
      </c>
      <c r="L80" s="114">
        <v>2045.62</v>
      </c>
      <c r="M80" s="115">
        <v>927.4447844663233</v>
      </c>
      <c r="N80" s="116">
        <v>876.3873871828539</v>
      </c>
      <c r="O80" s="117">
        <v>982.6295380868183</v>
      </c>
      <c r="P80" s="118">
        <v>30.01212346379093</v>
      </c>
      <c r="Q80" s="115">
        <v>10.448954351248034</v>
      </c>
      <c r="R80" s="53">
        <v>5.117612264252403</v>
      </c>
      <c r="S80" s="53">
        <v>0</v>
      </c>
      <c r="T80" s="54">
        <v>0</v>
      </c>
      <c r="U80" s="54">
        <v>0</v>
      </c>
      <c r="V80" s="54">
        <v>0</v>
      </c>
      <c r="W80" s="53">
        <v>0.24442467320421193</v>
      </c>
      <c r="X80" s="53">
        <v>1.707580097965409</v>
      </c>
      <c r="Y80" s="53">
        <v>0</v>
      </c>
      <c r="Z80" s="53">
        <v>0</v>
      </c>
      <c r="AA80" s="53">
        <v>0</v>
      </c>
      <c r="AB80" s="53">
        <v>0</v>
      </c>
      <c r="AC80" s="54">
        <v>0</v>
      </c>
      <c r="AD80" s="54">
        <v>0</v>
      </c>
      <c r="AE80" s="53">
        <v>0.7085822391255463</v>
      </c>
      <c r="AF80" s="53">
        <v>0.3094171938092119</v>
      </c>
      <c r="AG80" s="53">
        <v>0.1390140886381635</v>
      </c>
      <c r="AH80" s="53">
        <v>0</v>
      </c>
      <c r="AI80" s="53">
        <v>0</v>
      </c>
      <c r="AJ80" s="54">
        <v>0</v>
      </c>
      <c r="AK80" s="53">
        <v>0</v>
      </c>
      <c r="AL80" s="54">
        <v>0</v>
      </c>
      <c r="AM80" s="54">
        <v>0</v>
      </c>
      <c r="AN80" s="54">
        <v>0</v>
      </c>
      <c r="AO80" s="54">
        <v>0</v>
      </c>
      <c r="AP80" s="53">
        <v>0</v>
      </c>
      <c r="AQ80" s="53">
        <v>0</v>
      </c>
      <c r="AR80" s="53">
        <v>0</v>
      </c>
      <c r="AS80" s="53">
        <v>0</v>
      </c>
      <c r="AT80" s="53">
        <v>0.0693823877357476</v>
      </c>
      <c r="AU80" s="54">
        <v>0</v>
      </c>
      <c r="AV80" s="54">
        <v>0</v>
      </c>
      <c r="AW80" s="54">
        <v>0</v>
      </c>
      <c r="AX80" s="53">
        <v>6.5041649964314</v>
      </c>
      <c r="AY80" s="54">
        <v>6.5041649964314</v>
      </c>
      <c r="AZ80" s="54">
        <v>0</v>
      </c>
      <c r="BA80" s="54">
        <v>0</v>
      </c>
      <c r="BB80" s="53">
        <v>0.21226816319746583</v>
      </c>
      <c r="BC80" s="53">
        <v>12.588990135020191</v>
      </c>
      <c r="BD80" s="54">
        <v>6.597901858605216</v>
      </c>
      <c r="BE80" s="54">
        <v>4.057796658225867</v>
      </c>
      <c r="BF80" s="53">
        <v>0.2577507063873056</v>
      </c>
      <c r="BG80" s="54">
        <v>0.06397082547100635</v>
      </c>
      <c r="BH80" s="54">
        <v>0</v>
      </c>
      <c r="BI80" s="54">
        <v>0</v>
      </c>
      <c r="BJ80" s="54">
        <v>0.19377988091629922</v>
      </c>
      <c r="BK80" s="119">
        <v>821.1021597364124</v>
      </c>
      <c r="BL80" s="53">
        <v>169.3735395625776</v>
      </c>
      <c r="BM80" s="54">
        <v>3.1643071538213356</v>
      </c>
      <c r="BN80" s="54">
        <v>1.8414026065447153</v>
      </c>
      <c r="BO80" s="54">
        <v>19.157942335331096</v>
      </c>
      <c r="BP80" s="54">
        <v>18.03596953490873</v>
      </c>
      <c r="BQ80" s="54">
        <v>10.259217254426533</v>
      </c>
      <c r="BR80" s="54">
        <v>6.532376492212631</v>
      </c>
      <c r="BS80" s="54">
        <v>32.94233533109767</v>
      </c>
      <c r="BT80" s="54">
        <v>4.259129261544177</v>
      </c>
      <c r="BU80" s="54">
        <v>13.392536248179038</v>
      </c>
      <c r="BV80" s="54">
        <v>3.0167968635425937</v>
      </c>
      <c r="BW80" s="54">
        <v>3.596943713886255</v>
      </c>
      <c r="BX80" s="54">
        <v>3.0616536795690306</v>
      </c>
      <c r="BY80" s="54">
        <v>6.786015975596642</v>
      </c>
      <c r="BZ80" s="54">
        <v>6.227877122828287</v>
      </c>
      <c r="CA80" s="54">
        <v>3.758826174949404</v>
      </c>
      <c r="CB80" s="54">
        <v>4.21416489866153</v>
      </c>
      <c r="CC80" s="53">
        <v>4.852699914940215</v>
      </c>
      <c r="CD80" s="53">
        <v>30.049784417438236</v>
      </c>
      <c r="CE80" s="53">
        <v>0.7124783684164215</v>
      </c>
      <c r="CF80" s="53">
        <v>9.100595418503927</v>
      </c>
      <c r="CG80" s="54">
        <v>0</v>
      </c>
      <c r="CH80" s="54">
        <v>0</v>
      </c>
      <c r="CI80" s="54">
        <v>0.05687273296115604</v>
      </c>
      <c r="CJ80" s="54">
        <v>1.1283669498733881</v>
      </c>
      <c r="CK80" s="54">
        <v>1.157033075546778</v>
      </c>
      <c r="CL80" s="54">
        <v>1.0502292703434657</v>
      </c>
      <c r="CM80" s="54">
        <v>1.576480480245598</v>
      </c>
      <c r="CN80" s="54">
        <v>0.44036037973817227</v>
      </c>
      <c r="CO80" s="54">
        <v>1.0344883213891143</v>
      </c>
      <c r="CP80" s="54">
        <v>0</v>
      </c>
      <c r="CQ80" s="54">
        <v>0</v>
      </c>
      <c r="CR80" s="54">
        <v>0</v>
      </c>
      <c r="CS80" s="54">
        <v>0</v>
      </c>
      <c r="CT80" s="54">
        <v>0</v>
      </c>
      <c r="CU80" s="53">
        <v>0</v>
      </c>
      <c r="CV80" s="54">
        <v>0</v>
      </c>
      <c r="CW80" s="54">
        <v>0</v>
      </c>
      <c r="CX80" s="54">
        <v>0</v>
      </c>
      <c r="CY80" s="54">
        <v>0</v>
      </c>
      <c r="CZ80" s="53">
        <v>544.4109854225126</v>
      </c>
      <c r="DA80" s="54">
        <v>2.00333884103597</v>
      </c>
      <c r="DB80" s="54">
        <v>23.197949765841166</v>
      </c>
      <c r="DC80" s="54">
        <v>124.34064000156432</v>
      </c>
      <c r="DD80" s="54">
        <v>184.3991552683294</v>
      </c>
      <c r="DE80" s="54">
        <v>157.33909523762966</v>
      </c>
      <c r="DF80" s="120">
        <v>26.124109072066172</v>
      </c>
      <c r="DG80" s="121">
        <v>15.10203752407583</v>
      </c>
      <c r="DH80" s="121">
        <v>4.273061467916818</v>
      </c>
      <c r="DI80" s="53">
        <v>18.752911097857865</v>
      </c>
      <c r="DJ80" s="54">
        <v>2.5735033877259705</v>
      </c>
      <c r="DK80" s="54">
        <v>7.385516371564612</v>
      </c>
      <c r="DL80" s="54">
        <v>0.1706230873769322</v>
      </c>
      <c r="DM80" s="53">
        <v>13.69012817629863</v>
      </c>
      <c r="DN80" s="54">
        <v>12.409621532836013</v>
      </c>
      <c r="DO80" s="54">
        <v>1.0944603592064996</v>
      </c>
      <c r="DP80" s="53">
        <v>0.12779010764462606</v>
      </c>
      <c r="DQ80" s="53">
        <v>0.10726332358893637</v>
      </c>
      <c r="DR80" s="54">
        <v>0</v>
      </c>
      <c r="DS80" s="54">
        <v>0</v>
      </c>
      <c r="DT80" s="53">
        <v>3.8002805995248385</v>
      </c>
      <c r="DU80" s="53">
        <v>0</v>
      </c>
      <c r="DV80" s="54">
        <v>0</v>
      </c>
      <c r="DW80" s="54">
        <v>0</v>
      </c>
      <c r="DX80" s="54">
        <v>0</v>
      </c>
      <c r="DY80" s="122">
        <v>76.33006130170804</v>
      </c>
      <c r="DZ80" s="53">
        <v>26.66019104232458</v>
      </c>
      <c r="EA80" s="54">
        <v>5.361601861538311</v>
      </c>
      <c r="EB80" s="54">
        <v>0.8226992305511287</v>
      </c>
      <c r="EC80" s="54">
        <v>3.27726557229593</v>
      </c>
      <c r="ED80" s="54">
        <v>0.6053959190856563</v>
      </c>
      <c r="EE80" s="54">
        <v>1.236994163138804</v>
      </c>
      <c r="EF80" s="54">
        <v>15.356239184208212</v>
      </c>
      <c r="EG80" s="53">
        <v>49.66983115143576</v>
      </c>
      <c r="EH80" s="54">
        <v>7.385526148551539</v>
      </c>
      <c r="EI80" s="54">
        <v>3.0301180082322228</v>
      </c>
      <c r="EJ80" s="54">
        <v>39.25419188314546</v>
      </c>
    </row>
    <row r="81" spans="1:140" ht="12.75">
      <c r="A81" s="13">
        <v>61</v>
      </c>
      <c r="B81" s="13" t="s">
        <v>122</v>
      </c>
      <c r="C81" s="13">
        <v>8</v>
      </c>
      <c r="D81" s="13" t="s">
        <v>123</v>
      </c>
      <c r="E81" s="13">
        <v>0</v>
      </c>
      <c r="F81" s="27">
        <v>0</v>
      </c>
      <c r="G81" s="27">
        <v>3.1</v>
      </c>
      <c r="H81" s="54">
        <v>0</v>
      </c>
      <c r="I81" s="111" t="s">
        <v>122</v>
      </c>
      <c r="J81" s="112" t="s">
        <v>776</v>
      </c>
      <c r="K81" s="113" t="s">
        <v>776</v>
      </c>
      <c r="L81" s="114">
        <v>3063.523</v>
      </c>
      <c r="M81" s="115">
        <v>454.9227474381619</v>
      </c>
      <c r="N81" s="116">
        <v>429.7525163344638</v>
      </c>
      <c r="O81" s="117">
        <v>482.1270427673211</v>
      </c>
      <c r="P81" s="118">
        <v>94.8764869726782</v>
      </c>
      <c r="Q81" s="115">
        <v>40.82071523536791</v>
      </c>
      <c r="R81" s="53">
        <v>3.569942187475008</v>
      </c>
      <c r="S81" s="53">
        <v>0.004419748113528118</v>
      </c>
      <c r="T81" s="54">
        <v>0.004419748113528118</v>
      </c>
      <c r="U81" s="54">
        <v>0</v>
      </c>
      <c r="V81" s="54">
        <v>0</v>
      </c>
      <c r="W81" s="53">
        <v>8.552245241834319</v>
      </c>
      <c r="X81" s="53">
        <v>6.713936862886291</v>
      </c>
      <c r="Y81" s="53">
        <v>0.1089921635972702</v>
      </c>
      <c r="Z81" s="53">
        <v>0.07745657532194143</v>
      </c>
      <c r="AA81" s="53">
        <v>0</v>
      </c>
      <c r="AB81" s="53">
        <v>0</v>
      </c>
      <c r="AC81" s="54">
        <v>0</v>
      </c>
      <c r="AD81" s="54">
        <v>0.03153558827532876</v>
      </c>
      <c r="AE81" s="53">
        <v>3.931274548942508</v>
      </c>
      <c r="AF81" s="53">
        <v>1.5800860643122314</v>
      </c>
      <c r="AG81" s="53">
        <v>0.11283088130887217</v>
      </c>
      <c r="AH81" s="53">
        <v>0</v>
      </c>
      <c r="AI81" s="53">
        <v>0.24718926543068223</v>
      </c>
      <c r="AJ81" s="54">
        <v>0</v>
      </c>
      <c r="AK81" s="53">
        <v>0.12685395213288753</v>
      </c>
      <c r="AL81" s="54">
        <v>0</v>
      </c>
      <c r="AM81" s="54">
        <v>0.12033857751353587</v>
      </c>
      <c r="AN81" s="54">
        <v>0</v>
      </c>
      <c r="AO81" s="54">
        <v>0</v>
      </c>
      <c r="AP81" s="53">
        <v>0.07293890073617856</v>
      </c>
      <c r="AQ81" s="53">
        <v>0</v>
      </c>
      <c r="AR81" s="53">
        <v>0</v>
      </c>
      <c r="AS81" s="53">
        <v>0</v>
      </c>
      <c r="AT81" s="53">
        <v>0.20366094852233851</v>
      </c>
      <c r="AU81" s="54">
        <v>0.09083006721346631</v>
      </c>
      <c r="AV81" s="54">
        <v>0</v>
      </c>
      <c r="AW81" s="54">
        <v>0</v>
      </c>
      <c r="AX81" s="53">
        <v>17.080642123463736</v>
      </c>
      <c r="AY81" s="54">
        <v>16.717282684020976</v>
      </c>
      <c r="AZ81" s="54">
        <v>0.3633594394427592</v>
      </c>
      <c r="BA81" s="54">
        <v>0</v>
      </c>
      <c r="BB81" s="53">
        <v>3.1989314263349744</v>
      </c>
      <c r="BC81" s="53">
        <v>25.328443755767463</v>
      </c>
      <c r="BD81" s="54">
        <v>0.8709156092511792</v>
      </c>
      <c r="BE81" s="54">
        <v>17.176329343700047</v>
      </c>
      <c r="BF81" s="53">
        <v>8.447744639096882</v>
      </c>
      <c r="BG81" s="54">
        <v>4.381814662400118</v>
      </c>
      <c r="BH81" s="54">
        <v>0</v>
      </c>
      <c r="BI81" s="54">
        <v>0</v>
      </c>
      <c r="BJ81" s="54">
        <v>2.5067805921483206</v>
      </c>
      <c r="BK81" s="119">
        <v>314.6010981474596</v>
      </c>
      <c r="BL81" s="53">
        <v>79.38504133966026</v>
      </c>
      <c r="BM81" s="54">
        <v>2.621034671520338</v>
      </c>
      <c r="BN81" s="54">
        <v>0.956660028339921</v>
      </c>
      <c r="BO81" s="54">
        <v>9.404656012048871</v>
      </c>
      <c r="BP81" s="54">
        <v>6.802880213401368</v>
      </c>
      <c r="BQ81" s="54">
        <v>3.101974426175354</v>
      </c>
      <c r="BR81" s="54">
        <v>3.370638966967116</v>
      </c>
      <c r="BS81" s="54">
        <v>7.891283989054432</v>
      </c>
      <c r="BT81" s="54">
        <v>0.9453788987384785</v>
      </c>
      <c r="BU81" s="54">
        <v>5.866017653531571</v>
      </c>
      <c r="BV81" s="54">
        <v>4.841703489740406</v>
      </c>
      <c r="BW81" s="54">
        <v>0.966628943213418</v>
      </c>
      <c r="BX81" s="54">
        <v>1.283665897073402</v>
      </c>
      <c r="BY81" s="54">
        <v>11.250703846519187</v>
      </c>
      <c r="BZ81" s="54">
        <v>1.5191692701507382</v>
      </c>
      <c r="CA81" s="54">
        <v>4.1489324545629325</v>
      </c>
      <c r="CB81" s="54">
        <v>3.6652279091751554</v>
      </c>
      <c r="CC81" s="53">
        <v>3.4813056732396</v>
      </c>
      <c r="CD81" s="53">
        <v>26.56167425542423</v>
      </c>
      <c r="CE81" s="53">
        <v>4.059261183937578</v>
      </c>
      <c r="CF81" s="53">
        <v>9.945673657419906</v>
      </c>
      <c r="CG81" s="54">
        <v>0</v>
      </c>
      <c r="CH81" s="54">
        <v>0</v>
      </c>
      <c r="CI81" s="54">
        <v>0.04360992230187271</v>
      </c>
      <c r="CJ81" s="54">
        <v>1.9738222954422082</v>
      </c>
      <c r="CK81" s="54">
        <v>0.906851360345589</v>
      </c>
      <c r="CL81" s="54">
        <v>1.588315152195691</v>
      </c>
      <c r="CM81" s="54">
        <v>1.5219960809825812</v>
      </c>
      <c r="CN81" s="54">
        <v>0.04539218409654505</v>
      </c>
      <c r="CO81" s="54">
        <v>0.6802201256527208</v>
      </c>
      <c r="CP81" s="54">
        <v>0</v>
      </c>
      <c r="CQ81" s="54">
        <v>0</v>
      </c>
      <c r="CR81" s="54">
        <v>0</v>
      </c>
      <c r="CS81" s="54">
        <v>0</v>
      </c>
      <c r="CT81" s="54">
        <v>0</v>
      </c>
      <c r="CU81" s="53">
        <v>0</v>
      </c>
      <c r="CV81" s="54">
        <v>0</v>
      </c>
      <c r="CW81" s="54">
        <v>0</v>
      </c>
      <c r="CX81" s="54">
        <v>0</v>
      </c>
      <c r="CY81" s="54">
        <v>0</v>
      </c>
      <c r="CZ81" s="53">
        <v>128.8790062943872</v>
      </c>
      <c r="DA81" s="54">
        <v>0.9813179140486296</v>
      </c>
      <c r="DB81" s="54">
        <v>7.850856677100188</v>
      </c>
      <c r="DC81" s="54">
        <v>53.15422799175982</v>
      </c>
      <c r="DD81" s="54">
        <v>48.5882103708704</v>
      </c>
      <c r="DE81" s="54">
        <v>2.2481143441717264</v>
      </c>
      <c r="DF81" s="120">
        <v>22.246511614242817</v>
      </c>
      <c r="DG81" s="121">
        <v>14.948570648890183</v>
      </c>
      <c r="DH81" s="121">
        <v>2.2599210125074953</v>
      </c>
      <c r="DI81" s="53">
        <v>17.998395964384795</v>
      </c>
      <c r="DJ81" s="54">
        <v>1.4160331095931058</v>
      </c>
      <c r="DK81" s="54">
        <v>6.869094829710761</v>
      </c>
      <c r="DL81" s="54">
        <v>0.2611666372343214</v>
      </c>
      <c r="DM81" s="53">
        <v>10.33954698561101</v>
      </c>
      <c r="DN81" s="54">
        <v>8.576217642237385</v>
      </c>
      <c r="DO81" s="54">
        <v>0.56849254926436</v>
      </c>
      <c r="DP81" s="53">
        <v>1.4652346334595823</v>
      </c>
      <c r="DQ81" s="53">
        <v>1.909974235545155</v>
      </c>
      <c r="DR81" s="54">
        <v>0.5837364367755685</v>
      </c>
      <c r="DS81" s="54">
        <v>0</v>
      </c>
      <c r="DT81" s="53">
        <v>8.3294723101475</v>
      </c>
      <c r="DU81" s="53">
        <v>0</v>
      </c>
      <c r="DV81" s="54">
        <v>0</v>
      </c>
      <c r="DW81" s="54">
        <v>0</v>
      </c>
      <c r="DX81" s="54">
        <v>0</v>
      </c>
      <c r="DY81" s="122">
        <v>45.445162318024046</v>
      </c>
      <c r="DZ81" s="53">
        <v>30.361351946761946</v>
      </c>
      <c r="EA81" s="54">
        <v>14.13096947533934</v>
      </c>
      <c r="EB81" s="54">
        <v>0.4004213449678687</v>
      </c>
      <c r="EC81" s="54">
        <v>3.0548391508730304</v>
      </c>
      <c r="ED81" s="54">
        <v>0.552266132815063</v>
      </c>
      <c r="EE81" s="54">
        <v>5.009174078340524</v>
      </c>
      <c r="EF81" s="54">
        <v>7.213685028641861</v>
      </c>
      <c r="EG81" s="53">
        <v>15.083813635477846</v>
      </c>
      <c r="EH81" s="54">
        <v>5.032010531665667</v>
      </c>
      <c r="EI81" s="54">
        <v>9.703965010218628</v>
      </c>
      <c r="EJ81" s="54">
        <v>0</v>
      </c>
    </row>
    <row r="82" spans="1:140" ht="12.75">
      <c r="A82" s="12">
        <v>62</v>
      </c>
      <c r="B82" s="12" t="s">
        <v>124</v>
      </c>
      <c r="C82" s="12">
        <v>9</v>
      </c>
      <c r="D82" s="12" t="s">
        <v>125</v>
      </c>
      <c r="E82" s="12">
        <v>0</v>
      </c>
      <c r="F82" s="28">
        <v>0</v>
      </c>
      <c r="G82" s="28">
        <v>9.9</v>
      </c>
      <c r="H82" s="54">
        <v>0</v>
      </c>
      <c r="I82" s="111" t="s">
        <v>124</v>
      </c>
      <c r="J82" s="112" t="s">
        <v>778</v>
      </c>
      <c r="K82" s="113" t="s">
        <v>778</v>
      </c>
      <c r="L82" s="114">
        <v>9939.791</v>
      </c>
      <c r="M82" s="115">
        <v>1444.435486621399</v>
      </c>
      <c r="N82" s="116">
        <v>1385.6780905682135</v>
      </c>
      <c r="O82" s="117">
        <v>1487.9239168101408</v>
      </c>
      <c r="P82" s="118">
        <v>44.326168427485044</v>
      </c>
      <c r="Q82" s="115">
        <v>36.02737723559782</v>
      </c>
      <c r="R82" s="53">
        <v>9.380216344589137</v>
      </c>
      <c r="S82" s="53">
        <v>0.022064850256911843</v>
      </c>
      <c r="T82" s="54">
        <v>0.022064850256911843</v>
      </c>
      <c r="U82" s="54">
        <v>0</v>
      </c>
      <c r="V82" s="54">
        <v>0</v>
      </c>
      <c r="W82" s="53">
        <v>22.143322731836115</v>
      </c>
      <c r="X82" s="53">
        <v>0.24363590743507588</v>
      </c>
      <c r="Y82" s="53">
        <v>0.04341439372316783</v>
      </c>
      <c r="Z82" s="53">
        <v>0</v>
      </c>
      <c r="AA82" s="53">
        <v>0</v>
      </c>
      <c r="AB82" s="53">
        <v>0.011204460938866824</v>
      </c>
      <c r="AC82" s="54">
        <v>0</v>
      </c>
      <c r="AD82" s="54">
        <v>0.032209932784301</v>
      </c>
      <c r="AE82" s="53">
        <v>0.9360730019373646</v>
      </c>
      <c r="AF82" s="53">
        <v>0.08393033616099171</v>
      </c>
      <c r="AG82" s="53">
        <v>0.03770803631585413</v>
      </c>
      <c r="AH82" s="53">
        <v>0</v>
      </c>
      <c r="AI82" s="53">
        <v>0</v>
      </c>
      <c r="AJ82" s="54">
        <v>0</v>
      </c>
      <c r="AK82" s="53">
        <v>0</v>
      </c>
      <c r="AL82" s="54">
        <v>0</v>
      </c>
      <c r="AM82" s="54">
        <v>0</v>
      </c>
      <c r="AN82" s="54">
        <v>0</v>
      </c>
      <c r="AO82" s="54">
        <v>0</v>
      </c>
      <c r="AP82" s="53">
        <v>0</v>
      </c>
      <c r="AQ82" s="53">
        <v>0</v>
      </c>
      <c r="AR82" s="53">
        <v>0</v>
      </c>
      <c r="AS82" s="53">
        <v>0</v>
      </c>
      <c r="AT82" s="53">
        <v>0</v>
      </c>
      <c r="AU82" s="54">
        <v>0</v>
      </c>
      <c r="AV82" s="54">
        <v>0</v>
      </c>
      <c r="AW82" s="54">
        <v>0</v>
      </c>
      <c r="AX82" s="53">
        <v>5.022600575806876</v>
      </c>
      <c r="AY82" s="54">
        <v>4.588542153451718</v>
      </c>
      <c r="AZ82" s="54">
        <v>0.35347926329638124</v>
      </c>
      <c r="BA82" s="54">
        <v>0.08057815300140618</v>
      </c>
      <c r="BB82" s="53">
        <v>0.1437776709791987</v>
      </c>
      <c r="BC82" s="53">
        <v>2.7063466424998275</v>
      </c>
      <c r="BD82" s="54">
        <v>0.8632927996172153</v>
      </c>
      <c r="BE82" s="54">
        <v>0.682101867131814</v>
      </c>
      <c r="BF82" s="53">
        <v>0.4260673086587032</v>
      </c>
      <c r="BG82" s="54">
        <v>0.1304031442914645</v>
      </c>
      <c r="BH82" s="54">
        <v>0.0006971977579810281</v>
      </c>
      <c r="BI82" s="54">
        <v>0</v>
      </c>
      <c r="BJ82" s="54">
        <v>0.26327615942830185</v>
      </c>
      <c r="BK82" s="119">
        <v>1228.4916252263254</v>
      </c>
      <c r="BL82" s="53">
        <v>204.2979575727498</v>
      </c>
      <c r="BM82" s="54">
        <v>6.308055169369257</v>
      </c>
      <c r="BN82" s="54">
        <v>3.8814125971059155</v>
      </c>
      <c r="BO82" s="54">
        <v>31.648009500400963</v>
      </c>
      <c r="BP82" s="54">
        <v>25.653044415118995</v>
      </c>
      <c r="BQ82" s="54">
        <v>4.413088766152126</v>
      </c>
      <c r="BR82" s="54">
        <v>9.181016985165986</v>
      </c>
      <c r="BS82" s="54">
        <v>37.28972772163922</v>
      </c>
      <c r="BT82" s="54">
        <v>3.538334960966483</v>
      </c>
      <c r="BU82" s="54">
        <v>14.653356393509682</v>
      </c>
      <c r="BV82" s="54">
        <v>3.815347827736016</v>
      </c>
      <c r="BW82" s="54">
        <v>4.485806592915283</v>
      </c>
      <c r="BX82" s="54">
        <v>6.810342390498956</v>
      </c>
      <c r="BY82" s="54">
        <v>7.044900642277086</v>
      </c>
      <c r="BZ82" s="54">
        <v>7.152819410388005</v>
      </c>
      <c r="CA82" s="54">
        <v>6.111270347636083</v>
      </c>
      <c r="CB82" s="54">
        <v>6.2774931585583635</v>
      </c>
      <c r="CC82" s="53">
        <v>1.4434136492407135</v>
      </c>
      <c r="CD82" s="53">
        <v>6.70113285078127</v>
      </c>
      <c r="CE82" s="53">
        <v>1.1912765570221748</v>
      </c>
      <c r="CF82" s="53">
        <v>14.460776891586555</v>
      </c>
      <c r="CG82" s="54">
        <v>0.018415880172933215</v>
      </c>
      <c r="CH82" s="54">
        <v>0.001399425802816176</v>
      </c>
      <c r="CI82" s="54">
        <v>0.2761899118401987</v>
      </c>
      <c r="CJ82" s="54">
        <v>1.37170288590575</v>
      </c>
      <c r="CK82" s="54">
        <v>4.055502776668041</v>
      </c>
      <c r="CL82" s="54">
        <v>2.207756682207906</v>
      </c>
      <c r="CM82" s="54">
        <v>0.5988445833519035</v>
      </c>
      <c r="CN82" s="54">
        <v>0.9133743355368338</v>
      </c>
      <c r="CO82" s="54">
        <v>0.371114442949555</v>
      </c>
      <c r="CP82" s="54">
        <v>0</v>
      </c>
      <c r="CQ82" s="54">
        <v>0</v>
      </c>
      <c r="CR82" s="54">
        <v>0</v>
      </c>
      <c r="CS82" s="54">
        <v>0</v>
      </c>
      <c r="CT82" s="54">
        <v>0</v>
      </c>
      <c r="CU82" s="53">
        <v>0</v>
      </c>
      <c r="CV82" s="54">
        <v>0</v>
      </c>
      <c r="CW82" s="54">
        <v>0</v>
      </c>
      <c r="CX82" s="54">
        <v>0</v>
      </c>
      <c r="CY82" s="54">
        <v>0</v>
      </c>
      <c r="CZ82" s="53">
        <v>887.0934006560099</v>
      </c>
      <c r="DA82" s="54">
        <v>5.421433911437373</v>
      </c>
      <c r="DB82" s="54">
        <v>7.755566490281336</v>
      </c>
      <c r="DC82" s="54">
        <v>597.8265538983667</v>
      </c>
      <c r="DD82" s="54">
        <v>229.28017299357705</v>
      </c>
      <c r="DE82" s="54">
        <v>13.984519392812182</v>
      </c>
      <c r="DF82" s="120">
        <v>61.02064922693043</v>
      </c>
      <c r="DG82" s="121">
        <v>52.23827140832237</v>
      </c>
      <c r="DH82" s="121">
        <v>4.0984402991974385</v>
      </c>
      <c r="DI82" s="53">
        <v>33.14120991075165</v>
      </c>
      <c r="DJ82" s="54">
        <v>3.4493662894924046</v>
      </c>
      <c r="DK82" s="54">
        <v>15.469580799032897</v>
      </c>
      <c r="DL82" s="54">
        <v>0.1907696047130166</v>
      </c>
      <c r="DM82" s="53">
        <v>11.549880676565534</v>
      </c>
      <c r="DN82" s="54">
        <v>3.3735980967809085</v>
      </c>
      <c r="DO82" s="54">
        <v>1.1618835848761813</v>
      </c>
      <c r="DP82" s="53">
        <v>0.526717312265419</v>
      </c>
      <c r="DQ82" s="53">
        <v>1.7737747202129301</v>
      </c>
      <c r="DR82" s="54">
        <v>1.0943871958675992</v>
      </c>
      <c r="DS82" s="54">
        <v>0.06317336048615106</v>
      </c>
      <c r="DT82" s="53">
        <v>5.291402002315743</v>
      </c>
      <c r="DU82" s="53">
        <v>0</v>
      </c>
      <c r="DV82" s="54">
        <v>0</v>
      </c>
      <c r="DW82" s="54">
        <v>0</v>
      </c>
      <c r="DX82" s="54">
        <v>0</v>
      </c>
      <c r="DY82" s="122">
        <v>171.6175923618515</v>
      </c>
      <c r="DZ82" s="53">
        <v>120.41872912619593</v>
      </c>
      <c r="EA82" s="54">
        <v>17.189295026424602</v>
      </c>
      <c r="EB82" s="54">
        <v>39.80324133575847</v>
      </c>
      <c r="EC82" s="54">
        <v>7.381110930803274</v>
      </c>
      <c r="ED82" s="54">
        <v>8.28248702613566</v>
      </c>
      <c r="EE82" s="54">
        <v>17.222535161956625</v>
      </c>
      <c r="EF82" s="54">
        <v>30.540048578486203</v>
      </c>
      <c r="EG82" s="53">
        <v>51.198933659671525</v>
      </c>
      <c r="EH82" s="54">
        <v>38.189927735905115</v>
      </c>
      <c r="EI82" s="54">
        <v>13.009005923766408</v>
      </c>
      <c r="EJ82" s="54">
        <v>0</v>
      </c>
    </row>
    <row r="83" spans="1:140" ht="12.75">
      <c r="A83" s="7">
        <v>63</v>
      </c>
      <c r="B83" s="7" t="s">
        <v>126</v>
      </c>
      <c r="C83" s="7">
        <v>5</v>
      </c>
      <c r="D83" s="7" t="s">
        <v>127</v>
      </c>
      <c r="E83" s="7">
        <v>0</v>
      </c>
      <c r="F83" s="24">
        <v>0</v>
      </c>
      <c r="G83" s="24">
        <v>0.1</v>
      </c>
      <c r="H83" s="54">
        <v>0</v>
      </c>
      <c r="I83" s="111" t="s">
        <v>126</v>
      </c>
      <c r="J83" s="112" t="s">
        <v>781</v>
      </c>
      <c r="K83" s="113" t="s">
        <v>776</v>
      </c>
      <c r="L83" s="114">
        <v>102.549</v>
      </c>
      <c r="M83" s="133">
        <v>614.1994558698767</v>
      </c>
      <c r="N83" s="134">
        <v>591.160814587176</v>
      </c>
      <c r="O83" s="135">
        <v>637.8693074981004</v>
      </c>
      <c r="P83" s="136">
        <v>134.8255955689475</v>
      </c>
      <c r="Q83" s="133">
        <v>86.16963597889789</v>
      </c>
      <c r="R83" s="57">
        <v>3.2497635276794505</v>
      </c>
      <c r="S83" s="57">
        <v>0.0738183697549464</v>
      </c>
      <c r="T83" s="58">
        <v>0</v>
      </c>
      <c r="U83" s="58">
        <v>0</v>
      </c>
      <c r="V83" s="58">
        <v>0</v>
      </c>
      <c r="W83" s="57">
        <v>0.22594076977834984</v>
      </c>
      <c r="X83" s="57">
        <v>8.776292309042505</v>
      </c>
      <c r="Y83" s="57">
        <v>2.9672644296872708</v>
      </c>
      <c r="Z83" s="57">
        <v>0.09702678719441438</v>
      </c>
      <c r="AA83" s="57">
        <v>0</v>
      </c>
      <c r="AB83" s="57">
        <v>0</v>
      </c>
      <c r="AC83" s="58">
        <v>2.870237642492857</v>
      </c>
      <c r="AD83" s="58">
        <v>0</v>
      </c>
      <c r="AE83" s="57">
        <v>3.5164652995153536</v>
      </c>
      <c r="AF83" s="57">
        <v>0.22691591336824346</v>
      </c>
      <c r="AG83" s="57">
        <v>0.10190250514388244</v>
      </c>
      <c r="AH83" s="57">
        <v>0.9751435898936117</v>
      </c>
      <c r="AI83" s="57">
        <v>0</v>
      </c>
      <c r="AJ83" s="58">
        <v>0</v>
      </c>
      <c r="AK83" s="57">
        <v>0</v>
      </c>
      <c r="AL83" s="58">
        <v>0</v>
      </c>
      <c r="AM83" s="58">
        <v>0</v>
      </c>
      <c r="AN83" s="58">
        <v>0</v>
      </c>
      <c r="AO83" s="58">
        <v>0</v>
      </c>
      <c r="AP83" s="57">
        <v>0</v>
      </c>
      <c r="AQ83" s="57">
        <v>0.46163297545563586</v>
      </c>
      <c r="AR83" s="57">
        <v>0</v>
      </c>
      <c r="AS83" s="57">
        <v>0</v>
      </c>
      <c r="AT83" s="57">
        <v>0.220577480033935</v>
      </c>
      <c r="AU83" s="58">
        <v>0</v>
      </c>
      <c r="AV83" s="58">
        <v>0</v>
      </c>
      <c r="AW83" s="58">
        <v>0</v>
      </c>
      <c r="AX83" s="57">
        <v>27.940009166349743</v>
      </c>
      <c r="AY83" s="58">
        <v>27.581351353986875</v>
      </c>
      <c r="AZ83" s="58">
        <v>0.3587553267218598</v>
      </c>
      <c r="BA83" s="58">
        <v>0</v>
      </c>
      <c r="BB83" s="57">
        <v>1.0202927381056859</v>
      </c>
      <c r="BC83" s="57">
        <v>12.005772850052168</v>
      </c>
      <c r="BD83" s="58">
        <v>2.3160635403563177</v>
      </c>
      <c r="BE83" s="58">
        <v>4.3492379252844975</v>
      </c>
      <c r="BF83" s="57">
        <v>7.689884835542032</v>
      </c>
      <c r="BG83" s="58">
        <v>2.387834108572487</v>
      </c>
      <c r="BH83" s="58">
        <v>0</v>
      </c>
      <c r="BI83" s="58">
        <v>0</v>
      </c>
      <c r="BJ83" s="58">
        <v>4.747486567397049</v>
      </c>
      <c r="BK83" s="137">
        <v>452.94971184506915</v>
      </c>
      <c r="BL83" s="57">
        <v>56.404255526626294</v>
      </c>
      <c r="BM83" s="58">
        <v>1.4213692966289286</v>
      </c>
      <c r="BN83" s="58">
        <v>0.7507630498590917</v>
      </c>
      <c r="BO83" s="58">
        <v>3.9174443436796063</v>
      </c>
      <c r="BP83" s="58">
        <v>1.997679158256053</v>
      </c>
      <c r="BQ83" s="58">
        <v>6.537460141005762</v>
      </c>
      <c r="BR83" s="58">
        <v>0.9729982739958458</v>
      </c>
      <c r="BS83" s="58">
        <v>7.20504344264693</v>
      </c>
      <c r="BT83" s="58">
        <v>1.0493520170845156</v>
      </c>
      <c r="BU83" s="58">
        <v>5.037201727954441</v>
      </c>
      <c r="BV83" s="58">
        <v>5.507318452642151</v>
      </c>
      <c r="BW83" s="58">
        <v>1.1201474417107917</v>
      </c>
      <c r="BX83" s="58">
        <v>3.1974958312611528</v>
      </c>
      <c r="BY83" s="58">
        <v>3.64060107850881</v>
      </c>
      <c r="BZ83" s="58">
        <v>0.38781460570068943</v>
      </c>
      <c r="CA83" s="58">
        <v>1.5094247627963215</v>
      </c>
      <c r="CB83" s="58">
        <v>2.9521497040439204</v>
      </c>
      <c r="CC83" s="57">
        <v>1.2660289227588764</v>
      </c>
      <c r="CD83" s="57">
        <v>29.966650089225638</v>
      </c>
      <c r="CE83" s="57">
        <v>13.164633492281737</v>
      </c>
      <c r="CF83" s="57">
        <v>8.38028649718671</v>
      </c>
      <c r="CG83" s="58">
        <v>0.004778203590478698</v>
      </c>
      <c r="CH83" s="58">
        <v>0.016382412310212677</v>
      </c>
      <c r="CI83" s="58">
        <v>0.3421778856936684</v>
      </c>
      <c r="CJ83" s="58">
        <v>1.5254171176705769</v>
      </c>
      <c r="CK83" s="58">
        <v>0.046709377955904005</v>
      </c>
      <c r="CL83" s="58">
        <v>2.074910530575627</v>
      </c>
      <c r="CM83" s="58">
        <v>0.5553442744444119</v>
      </c>
      <c r="CN83" s="58">
        <v>0.08747038001345699</v>
      </c>
      <c r="CO83" s="58">
        <v>0.1976616056714351</v>
      </c>
      <c r="CP83" s="58">
        <v>0.0008756789437244634</v>
      </c>
      <c r="CQ83" s="58">
        <v>0</v>
      </c>
      <c r="CR83" s="58">
        <v>0</v>
      </c>
      <c r="CS83" s="58">
        <v>0</v>
      </c>
      <c r="CT83" s="58">
        <v>0</v>
      </c>
      <c r="CU83" s="57">
        <v>0.45714731494212524</v>
      </c>
      <c r="CV83" s="58">
        <v>0</v>
      </c>
      <c r="CW83" s="58">
        <v>0</v>
      </c>
      <c r="CX83" s="58">
        <v>0</v>
      </c>
      <c r="CY83" s="58">
        <v>0</v>
      </c>
      <c r="CZ83" s="57">
        <v>235.07835278744793</v>
      </c>
      <c r="DA83" s="58">
        <v>1.669640854615842</v>
      </c>
      <c r="DB83" s="58">
        <v>34.58863567660338</v>
      </c>
      <c r="DC83" s="58">
        <v>68.26170903665565</v>
      </c>
      <c r="DD83" s="58">
        <v>77.27242586470858</v>
      </c>
      <c r="DE83" s="58">
        <v>1.8654496874664794</v>
      </c>
      <c r="DF83" s="138">
        <v>44.00657246779588</v>
      </c>
      <c r="DG83" s="139">
        <v>32.66614008912812</v>
      </c>
      <c r="DH83" s="139">
        <v>3.5391861451598747</v>
      </c>
      <c r="DI83" s="57">
        <v>29.12773405884016</v>
      </c>
      <c r="DJ83" s="58">
        <v>2.651415420920731</v>
      </c>
      <c r="DK83" s="58">
        <v>3.584335293371949</v>
      </c>
      <c r="DL83" s="58">
        <v>0.3703595354415938</v>
      </c>
      <c r="DM83" s="57">
        <v>24.80336229509795</v>
      </c>
      <c r="DN83" s="58">
        <v>19.64914333635628</v>
      </c>
      <c r="DO83" s="58">
        <v>0.58615881188505</v>
      </c>
      <c r="DP83" s="57">
        <v>2.968337087636154</v>
      </c>
      <c r="DQ83" s="57">
        <v>2.461457449609455</v>
      </c>
      <c r="DR83" s="58">
        <v>0.2512945031155837</v>
      </c>
      <c r="DS83" s="58">
        <v>0.022525816926542434</v>
      </c>
      <c r="DT83" s="57">
        <v>4.671717910462315</v>
      </c>
      <c r="DU83" s="57">
        <v>0.1929809164399458</v>
      </c>
      <c r="DV83" s="58">
        <v>0</v>
      </c>
      <c r="DW83" s="58">
        <v>0</v>
      </c>
      <c r="DX83" s="58">
        <v>0</v>
      </c>
      <c r="DY83" s="140">
        <v>26.424148455860124</v>
      </c>
      <c r="DZ83" s="57">
        <v>22.447317867555995</v>
      </c>
      <c r="EA83" s="58">
        <v>5.440813659811408</v>
      </c>
      <c r="EB83" s="58">
        <v>2.46067733473754</v>
      </c>
      <c r="EC83" s="58">
        <v>0.04495411949409551</v>
      </c>
      <c r="ED83" s="58">
        <v>3.002272084564452</v>
      </c>
      <c r="EE83" s="58">
        <v>3.948453909838223</v>
      </c>
      <c r="EF83" s="58">
        <v>7.550146759110278</v>
      </c>
      <c r="EG83" s="57">
        <v>3.9768305883041273</v>
      </c>
      <c r="EH83" s="58">
        <v>3.2395245199855682</v>
      </c>
      <c r="EI83" s="58">
        <v>0.7373060683185598</v>
      </c>
      <c r="EJ83" s="58">
        <v>0</v>
      </c>
    </row>
    <row r="84" spans="1:140" ht="12.75">
      <c r="A84" s="14">
        <v>64</v>
      </c>
      <c r="B84" s="14" t="s">
        <v>128</v>
      </c>
      <c r="C84" s="14">
        <v>2</v>
      </c>
      <c r="D84" s="14" t="s">
        <v>129</v>
      </c>
      <c r="E84" s="14">
        <v>0</v>
      </c>
      <c r="F84" s="21">
        <v>0</v>
      </c>
      <c r="G84" s="21">
        <v>1.2</v>
      </c>
      <c r="H84" s="54">
        <v>0</v>
      </c>
      <c r="I84" s="111" t="s">
        <v>128</v>
      </c>
      <c r="J84" s="112" t="s">
        <v>775</v>
      </c>
      <c r="K84" s="113" t="s">
        <v>776</v>
      </c>
      <c r="L84" s="114">
        <v>1209.576</v>
      </c>
      <c r="M84" s="115">
        <v>647.6621642625184</v>
      </c>
      <c r="N84" s="116">
        <v>635.7104554120318</v>
      </c>
      <c r="O84" s="117">
        <v>662.1444293071359</v>
      </c>
      <c r="P84" s="118">
        <v>48.14812793904641</v>
      </c>
      <c r="Q84" s="115">
        <v>10.935253344973775</v>
      </c>
      <c r="R84" s="53">
        <v>0.8325313994325284</v>
      </c>
      <c r="S84" s="53">
        <v>0.03765782389862233</v>
      </c>
      <c r="T84" s="54">
        <v>0</v>
      </c>
      <c r="U84" s="54">
        <v>0</v>
      </c>
      <c r="V84" s="54">
        <v>0</v>
      </c>
      <c r="W84" s="53">
        <v>1.7970429307459803</v>
      </c>
      <c r="X84" s="53">
        <v>1.1332648795941718</v>
      </c>
      <c r="Y84" s="53">
        <v>0.030093189679689412</v>
      </c>
      <c r="Z84" s="53">
        <v>0</v>
      </c>
      <c r="AA84" s="53">
        <v>0</v>
      </c>
      <c r="AB84" s="53">
        <v>0</v>
      </c>
      <c r="AC84" s="54">
        <v>0</v>
      </c>
      <c r="AD84" s="54">
        <v>0.030093189679689412</v>
      </c>
      <c r="AE84" s="53">
        <v>0.6659275647003579</v>
      </c>
      <c r="AF84" s="53">
        <v>0.036607869203754036</v>
      </c>
      <c r="AG84" s="53">
        <v>0</v>
      </c>
      <c r="AH84" s="53">
        <v>0.027555110220440885</v>
      </c>
      <c r="AI84" s="53">
        <v>0</v>
      </c>
      <c r="AJ84" s="54">
        <v>0</v>
      </c>
      <c r="AK84" s="53">
        <v>0</v>
      </c>
      <c r="AL84" s="54">
        <v>0</v>
      </c>
      <c r="AM84" s="54">
        <v>0</v>
      </c>
      <c r="AN84" s="54">
        <v>0</v>
      </c>
      <c r="AO84" s="54">
        <v>0</v>
      </c>
      <c r="AP84" s="53">
        <v>0</v>
      </c>
      <c r="AQ84" s="53">
        <v>0.034326077898371</v>
      </c>
      <c r="AR84" s="53">
        <v>0</v>
      </c>
      <c r="AS84" s="53">
        <v>0</v>
      </c>
      <c r="AT84" s="53">
        <v>0</v>
      </c>
      <c r="AU84" s="54">
        <v>0</v>
      </c>
      <c r="AV84" s="54">
        <v>0</v>
      </c>
      <c r="AW84" s="54">
        <v>0</v>
      </c>
      <c r="AX84" s="53">
        <v>20.95760828587869</v>
      </c>
      <c r="AY84" s="54">
        <v>20.57052223258398</v>
      </c>
      <c r="AZ84" s="54">
        <v>0.3870860532947082</v>
      </c>
      <c r="BA84" s="54">
        <v>0</v>
      </c>
      <c r="BB84" s="53">
        <v>0.36597948371991507</v>
      </c>
      <c r="BC84" s="53">
        <v>13.863014808494876</v>
      </c>
      <c r="BD84" s="54">
        <v>6.526138084750358</v>
      </c>
      <c r="BE84" s="54">
        <v>4.889539805683975</v>
      </c>
      <c r="BF84" s="53">
        <v>2.026272015979153</v>
      </c>
      <c r="BG84" s="54">
        <v>0.49492549455346335</v>
      </c>
      <c r="BH84" s="54">
        <v>0</v>
      </c>
      <c r="BI84" s="54">
        <v>0</v>
      </c>
      <c r="BJ84" s="54">
        <v>1.4792125505135685</v>
      </c>
      <c r="BK84" s="119">
        <v>558.128385483839</v>
      </c>
      <c r="BL84" s="53">
        <v>65.09854692884117</v>
      </c>
      <c r="BM84" s="54">
        <v>3.522730279039928</v>
      </c>
      <c r="BN84" s="54">
        <v>2.176514745662943</v>
      </c>
      <c r="BO84" s="54">
        <v>7.67595421866836</v>
      </c>
      <c r="BP84" s="54">
        <v>5.077638775901638</v>
      </c>
      <c r="BQ84" s="54">
        <v>2.8143332870361184</v>
      </c>
      <c r="BR84" s="54">
        <v>2.4334477535929944</v>
      </c>
      <c r="BS84" s="54">
        <v>7.999737097958292</v>
      </c>
      <c r="BT84" s="54">
        <v>0.25208006772621144</v>
      </c>
      <c r="BU84" s="54">
        <v>5.980806497483416</v>
      </c>
      <c r="BV84" s="54">
        <v>2.0048595540916816</v>
      </c>
      <c r="BW84" s="54">
        <v>4.083166332665331</v>
      </c>
      <c r="BX84" s="54">
        <v>1.1230464228787609</v>
      </c>
      <c r="BY84" s="54">
        <v>3.608107303716344</v>
      </c>
      <c r="BZ84" s="54">
        <v>1.6769512622604947</v>
      </c>
      <c r="CA84" s="54">
        <v>1.7716538687936931</v>
      </c>
      <c r="CB84" s="54">
        <v>2.9544650356819244</v>
      </c>
      <c r="CC84" s="53">
        <v>0.7261718155783515</v>
      </c>
      <c r="CD84" s="53">
        <v>31.41364411992301</v>
      </c>
      <c r="CE84" s="53">
        <v>3.119514606771298</v>
      </c>
      <c r="CF84" s="53">
        <v>10.987536128362335</v>
      </c>
      <c r="CG84" s="54">
        <v>0</v>
      </c>
      <c r="CH84" s="54">
        <v>0</v>
      </c>
      <c r="CI84" s="54">
        <v>0.11654497113037957</v>
      </c>
      <c r="CJ84" s="54">
        <v>2.3482195413930174</v>
      </c>
      <c r="CK84" s="54">
        <v>2.951149824401278</v>
      </c>
      <c r="CL84" s="54">
        <v>0.5770369121080445</v>
      </c>
      <c r="CM84" s="54">
        <v>0.5202980217861466</v>
      </c>
      <c r="CN84" s="54">
        <v>0</v>
      </c>
      <c r="CO84" s="54">
        <v>1.3912809116583</v>
      </c>
      <c r="CP84" s="54">
        <v>0</v>
      </c>
      <c r="CQ84" s="54">
        <v>0</v>
      </c>
      <c r="CR84" s="54">
        <v>0</v>
      </c>
      <c r="CS84" s="54">
        <v>0</v>
      </c>
      <c r="CT84" s="54">
        <v>0</v>
      </c>
      <c r="CU84" s="53">
        <v>0.02638114512854091</v>
      </c>
      <c r="CV84" s="54">
        <v>0.02638114512854091</v>
      </c>
      <c r="CW84" s="54">
        <v>0</v>
      </c>
      <c r="CX84" s="54">
        <v>0</v>
      </c>
      <c r="CY84" s="54">
        <v>0</v>
      </c>
      <c r="CZ84" s="53">
        <v>336.70013293914565</v>
      </c>
      <c r="DA84" s="54">
        <v>0.38270435259958857</v>
      </c>
      <c r="DB84" s="54">
        <v>18.282885903820844</v>
      </c>
      <c r="DC84" s="54">
        <v>168.1358591771001</v>
      </c>
      <c r="DD84" s="54">
        <v>102.10966487430305</v>
      </c>
      <c r="DE84" s="54">
        <v>1.6556958802092634</v>
      </c>
      <c r="DF84" s="120">
        <v>44.73846207266016</v>
      </c>
      <c r="DG84" s="121">
        <v>9.395523720708745</v>
      </c>
      <c r="DH84" s="121">
        <v>15.08974219065193</v>
      </c>
      <c r="DI84" s="53">
        <v>35.35320641282565</v>
      </c>
      <c r="DJ84" s="54">
        <v>2.3357440954516293</v>
      </c>
      <c r="DK84" s="54">
        <v>15.35680271433957</v>
      </c>
      <c r="DL84" s="54">
        <v>0.09234640898959634</v>
      </c>
      <c r="DM84" s="53">
        <v>23.484700423950212</v>
      </c>
      <c r="DN84" s="54">
        <v>22.751005310951935</v>
      </c>
      <c r="DO84" s="54">
        <v>0.030093189679689412</v>
      </c>
      <c r="DP84" s="53">
        <v>0.36468977559078547</v>
      </c>
      <c r="DQ84" s="53">
        <v>0.8457426403963042</v>
      </c>
      <c r="DR84" s="54">
        <v>0.2063781027401337</v>
      </c>
      <c r="DS84" s="54">
        <v>0</v>
      </c>
      <c r="DT84" s="53">
        <v>5.239538482906406</v>
      </c>
      <c r="DU84" s="53">
        <v>0.030093189679689412</v>
      </c>
      <c r="DV84" s="54">
        <v>0</v>
      </c>
      <c r="DW84" s="54">
        <v>0</v>
      </c>
      <c r="DX84" s="54">
        <v>0</v>
      </c>
      <c r="DY84" s="122">
        <v>41.38572524587128</v>
      </c>
      <c r="DZ84" s="53">
        <v>26.81778573648948</v>
      </c>
      <c r="EA84" s="54">
        <v>15.007101662070014</v>
      </c>
      <c r="EB84" s="54">
        <v>0.18656950865427221</v>
      </c>
      <c r="EC84" s="54">
        <v>2.381801556909198</v>
      </c>
      <c r="ED84" s="54">
        <v>2.947851147840235</v>
      </c>
      <c r="EE84" s="54">
        <v>2.8831507900289024</v>
      </c>
      <c r="EF84" s="54">
        <v>3.4113193383466602</v>
      </c>
      <c r="EG84" s="53">
        <v>14.567939509381798</v>
      </c>
      <c r="EH84" s="54">
        <v>11.886355218688202</v>
      </c>
      <c r="EI84" s="54">
        <v>2.5613190076522683</v>
      </c>
      <c r="EJ84" s="54">
        <v>0</v>
      </c>
    </row>
    <row r="85" spans="1:140" ht="12.75">
      <c r="A85" s="12">
        <v>65</v>
      </c>
      <c r="B85" s="12" t="s">
        <v>130</v>
      </c>
      <c r="C85" s="12">
        <v>9</v>
      </c>
      <c r="D85" s="12" t="s">
        <v>131</v>
      </c>
      <c r="E85" s="12">
        <v>0</v>
      </c>
      <c r="F85" s="28">
        <v>0</v>
      </c>
      <c r="G85" s="28">
        <v>3.1</v>
      </c>
      <c r="H85" s="54">
        <v>0</v>
      </c>
      <c r="I85" s="111" t="s">
        <v>130</v>
      </c>
      <c r="J85" s="112" t="s">
        <v>776</v>
      </c>
      <c r="K85" s="113" t="s">
        <v>776</v>
      </c>
      <c r="L85" s="114">
        <v>3141.01</v>
      </c>
      <c r="M85" s="115">
        <v>703.4748695483298</v>
      </c>
      <c r="N85" s="116">
        <v>615.7709303278187</v>
      </c>
      <c r="O85" s="117">
        <v>891.1027005051552</v>
      </c>
      <c r="P85" s="118">
        <v>58.10220279464249</v>
      </c>
      <c r="Q85" s="115">
        <v>7.122008525920007</v>
      </c>
      <c r="R85" s="53">
        <v>0.7888386219719135</v>
      </c>
      <c r="S85" s="53">
        <v>0.18133020907287783</v>
      </c>
      <c r="T85" s="54">
        <v>0.10580673095596638</v>
      </c>
      <c r="U85" s="54">
        <v>0</v>
      </c>
      <c r="V85" s="54">
        <v>0</v>
      </c>
      <c r="W85" s="53">
        <v>0.3183689322861118</v>
      </c>
      <c r="X85" s="53">
        <v>0.16635095080881626</v>
      </c>
      <c r="Y85" s="53">
        <v>0.05053151693245166</v>
      </c>
      <c r="Z85" s="53">
        <v>0</v>
      </c>
      <c r="AA85" s="53">
        <v>0</v>
      </c>
      <c r="AB85" s="53">
        <v>0</v>
      </c>
      <c r="AC85" s="54">
        <v>0</v>
      </c>
      <c r="AD85" s="54">
        <v>0.05053151693245166</v>
      </c>
      <c r="AE85" s="53">
        <v>1.3514984033798043</v>
      </c>
      <c r="AF85" s="53">
        <v>0.26736304564455377</v>
      </c>
      <c r="AG85" s="53">
        <v>0.12012059815154998</v>
      </c>
      <c r="AH85" s="53">
        <v>0</v>
      </c>
      <c r="AI85" s="53">
        <v>0.09257850181947845</v>
      </c>
      <c r="AJ85" s="54">
        <v>0</v>
      </c>
      <c r="AK85" s="53">
        <v>0</v>
      </c>
      <c r="AL85" s="54">
        <v>0</v>
      </c>
      <c r="AM85" s="54">
        <v>0.09257850181947845</v>
      </c>
      <c r="AN85" s="54">
        <v>0</v>
      </c>
      <c r="AO85" s="54">
        <v>0</v>
      </c>
      <c r="AP85" s="53">
        <v>0</v>
      </c>
      <c r="AQ85" s="53">
        <v>0</v>
      </c>
      <c r="AR85" s="53">
        <v>0</v>
      </c>
      <c r="AS85" s="53">
        <v>0</v>
      </c>
      <c r="AT85" s="53">
        <v>0.03856402876781672</v>
      </c>
      <c r="AU85" s="54">
        <v>0</v>
      </c>
      <c r="AV85" s="54">
        <v>0</v>
      </c>
      <c r="AW85" s="54">
        <v>0</v>
      </c>
      <c r="AX85" s="53">
        <v>31.358760398725252</v>
      </c>
      <c r="AY85" s="54">
        <v>30.971697001919765</v>
      </c>
      <c r="AZ85" s="54">
        <v>0.3870633968054861</v>
      </c>
      <c r="BA85" s="54">
        <v>0</v>
      </c>
      <c r="BB85" s="53">
        <v>0.6326436401030242</v>
      </c>
      <c r="BC85" s="53">
        <v>17.197793066561392</v>
      </c>
      <c r="BD85" s="54">
        <v>3.0188506244806605</v>
      </c>
      <c r="BE85" s="54">
        <v>4.807873900433299</v>
      </c>
      <c r="BF85" s="53">
        <v>1.7909971633328132</v>
      </c>
      <c r="BG85" s="54">
        <v>0.6783709698472784</v>
      </c>
      <c r="BH85" s="54">
        <v>0</v>
      </c>
      <c r="BI85" s="54">
        <v>0.08660908433911385</v>
      </c>
      <c r="BJ85" s="54">
        <v>0.8604525296003515</v>
      </c>
      <c r="BK85" s="119">
        <v>583.0579972683945</v>
      </c>
      <c r="BL85" s="53">
        <v>123.45856905899693</v>
      </c>
      <c r="BM85" s="54">
        <v>2.24183304096453</v>
      </c>
      <c r="BN85" s="54">
        <v>1.6489091088535215</v>
      </c>
      <c r="BO85" s="54">
        <v>18.206513191616708</v>
      </c>
      <c r="BP85" s="54">
        <v>3.9796021025084287</v>
      </c>
      <c r="BQ85" s="54">
        <v>17.58911942337019</v>
      </c>
      <c r="BR85" s="54">
        <v>4.3729023466974</v>
      </c>
      <c r="BS85" s="54">
        <v>29.7036367283135</v>
      </c>
      <c r="BT85" s="54">
        <v>1.7816657699275071</v>
      </c>
      <c r="BU85" s="54">
        <v>6.940735623254939</v>
      </c>
      <c r="BV85" s="54">
        <v>1.007679058646741</v>
      </c>
      <c r="BW85" s="54">
        <v>2.2858507295424078</v>
      </c>
      <c r="BX85" s="54">
        <v>0.6426722614700366</v>
      </c>
      <c r="BY85" s="54">
        <v>7.093950671917631</v>
      </c>
      <c r="BZ85" s="54">
        <v>0</v>
      </c>
      <c r="CA85" s="54">
        <v>2.9983858695133097</v>
      </c>
      <c r="CB85" s="54">
        <v>4.853664903964011</v>
      </c>
      <c r="CC85" s="53">
        <v>10.082327022199864</v>
      </c>
      <c r="CD85" s="53">
        <v>6.241734346595521</v>
      </c>
      <c r="CE85" s="53">
        <v>1.8659284752356726</v>
      </c>
      <c r="CF85" s="53">
        <v>18.204427875110234</v>
      </c>
      <c r="CG85" s="54">
        <v>0.11212635426184571</v>
      </c>
      <c r="CH85" s="54">
        <v>0</v>
      </c>
      <c r="CI85" s="54">
        <v>0.45948596152193083</v>
      </c>
      <c r="CJ85" s="54">
        <v>3.762506327582529</v>
      </c>
      <c r="CK85" s="54">
        <v>0.048554445862954904</v>
      </c>
      <c r="CL85" s="54">
        <v>1.3690755521313207</v>
      </c>
      <c r="CM85" s="54">
        <v>1.436623888494465</v>
      </c>
      <c r="CN85" s="54">
        <v>1.3904317401090729</v>
      </c>
      <c r="CO85" s="54">
        <v>0.6650758832350104</v>
      </c>
      <c r="CP85" s="54">
        <v>0.10408435503229853</v>
      </c>
      <c r="CQ85" s="54">
        <v>0</v>
      </c>
      <c r="CR85" s="54">
        <v>0</v>
      </c>
      <c r="CS85" s="54">
        <v>0</v>
      </c>
      <c r="CT85" s="54">
        <v>0</v>
      </c>
      <c r="CU85" s="53">
        <v>0.281250298470874</v>
      </c>
      <c r="CV85" s="54">
        <v>0</v>
      </c>
      <c r="CW85" s="54">
        <v>0</v>
      </c>
      <c r="CX85" s="54">
        <v>0</v>
      </c>
      <c r="CY85" s="54">
        <v>0</v>
      </c>
      <c r="CZ85" s="53">
        <v>366.40571026516943</v>
      </c>
      <c r="DA85" s="54">
        <v>1.3508457470686182</v>
      </c>
      <c r="DB85" s="54">
        <v>14.124036536018668</v>
      </c>
      <c r="DC85" s="54">
        <v>126.99688953553155</v>
      </c>
      <c r="DD85" s="54">
        <v>132.7354258662023</v>
      </c>
      <c r="DE85" s="54">
        <v>3.6499247057475137</v>
      </c>
      <c r="DF85" s="120">
        <v>21.005284924275948</v>
      </c>
      <c r="DG85" s="121">
        <v>8.758332510880258</v>
      </c>
      <c r="DH85" s="121">
        <v>8.454891897829041</v>
      </c>
      <c r="DI85" s="53">
        <v>16.055647705674286</v>
      </c>
      <c r="DJ85" s="54">
        <v>1.1398499208853203</v>
      </c>
      <c r="DK85" s="54">
        <v>0</v>
      </c>
      <c r="DL85" s="54">
        <v>0.06574318451708208</v>
      </c>
      <c r="DM85" s="53">
        <v>13.384599221269589</v>
      </c>
      <c r="DN85" s="54">
        <v>11.754556655343345</v>
      </c>
      <c r="DO85" s="54">
        <v>0.6402908618565366</v>
      </c>
      <c r="DP85" s="53">
        <v>0.21534156210900313</v>
      </c>
      <c r="DQ85" s="53">
        <v>1.3045389858676029</v>
      </c>
      <c r="DR85" s="54">
        <v>0.3524885307592144</v>
      </c>
      <c r="DS85" s="54">
        <v>0.06291925208770427</v>
      </c>
      <c r="DT85" s="53">
        <v>4.5033985883521535</v>
      </c>
      <c r="DU85" s="53">
        <v>0.04938220508689879</v>
      </c>
      <c r="DV85" s="54">
        <v>0</v>
      </c>
      <c r="DW85" s="54">
        <v>0</v>
      </c>
      <c r="DX85" s="54">
        <v>0</v>
      </c>
      <c r="DY85" s="122">
        <v>62.31463764839971</v>
      </c>
      <c r="DZ85" s="53">
        <v>53.45847354831726</v>
      </c>
      <c r="EA85" s="54">
        <v>2.524356815164549</v>
      </c>
      <c r="EB85" s="54">
        <v>1.284937010706747</v>
      </c>
      <c r="EC85" s="54">
        <v>0.7238054001738294</v>
      </c>
      <c r="ED85" s="54">
        <v>0.252549339225281</v>
      </c>
      <c r="EE85" s="54">
        <v>1.232211931830844</v>
      </c>
      <c r="EF85" s="54">
        <v>47.44063215335194</v>
      </c>
      <c r="EG85" s="53">
        <v>8.85616728377178</v>
      </c>
      <c r="EH85" s="54">
        <v>2.618667243975664</v>
      </c>
      <c r="EI85" s="54">
        <v>5.953378053556021</v>
      </c>
      <c r="EJ85" s="54">
        <v>0.12671401873919536</v>
      </c>
    </row>
    <row r="86" spans="1:140" ht="22.5">
      <c r="A86" s="12">
        <v>66</v>
      </c>
      <c r="B86" s="12" t="s">
        <v>414</v>
      </c>
      <c r="C86" s="12">
        <v>9</v>
      </c>
      <c r="D86" s="12" t="s">
        <v>132</v>
      </c>
      <c r="E86" s="12">
        <v>0</v>
      </c>
      <c r="F86" s="28">
        <v>0</v>
      </c>
      <c r="G86" s="28">
        <v>4.1</v>
      </c>
      <c r="H86" s="54">
        <v>0</v>
      </c>
      <c r="I86" s="111" t="s">
        <v>465</v>
      </c>
      <c r="J86" s="112" t="s">
        <v>781</v>
      </c>
      <c r="K86" s="113" t="s">
        <v>776</v>
      </c>
      <c r="L86" s="114">
        <v>4126.141</v>
      </c>
      <c r="M86" s="133">
        <v>845.6799319267083</v>
      </c>
      <c r="N86" s="134">
        <v>761.1285402008639</v>
      </c>
      <c r="O86" s="135">
        <v>925.2763311085038</v>
      </c>
      <c r="P86" s="136">
        <v>25.693654191652683</v>
      </c>
      <c r="Q86" s="133">
        <v>9.424336201792427</v>
      </c>
      <c r="R86" s="57">
        <v>6.17676904400504</v>
      </c>
      <c r="S86" s="57">
        <v>0</v>
      </c>
      <c r="T86" s="58">
        <v>0</v>
      </c>
      <c r="U86" s="58">
        <v>0</v>
      </c>
      <c r="V86" s="58">
        <v>0</v>
      </c>
      <c r="W86" s="57">
        <v>0.35868866332973115</v>
      </c>
      <c r="X86" s="57">
        <v>0.17046678724745473</v>
      </c>
      <c r="Y86" s="57">
        <v>0.05754771831597612</v>
      </c>
      <c r="Z86" s="57">
        <v>0</v>
      </c>
      <c r="AA86" s="57">
        <v>0</v>
      </c>
      <c r="AB86" s="57">
        <v>0</v>
      </c>
      <c r="AC86" s="58">
        <v>0</v>
      </c>
      <c r="AD86" s="58">
        <v>0.05754771831597612</v>
      </c>
      <c r="AE86" s="57">
        <v>0.5315305511857205</v>
      </c>
      <c r="AF86" s="57">
        <v>0.13738987591553464</v>
      </c>
      <c r="AG86" s="57">
        <v>0.13738987591553464</v>
      </c>
      <c r="AH86" s="57">
        <v>0</v>
      </c>
      <c r="AI86" s="57">
        <v>0</v>
      </c>
      <c r="AJ86" s="58">
        <v>0</v>
      </c>
      <c r="AK86" s="57">
        <v>0</v>
      </c>
      <c r="AL86" s="58">
        <v>0</v>
      </c>
      <c r="AM86" s="58">
        <v>0</v>
      </c>
      <c r="AN86" s="58">
        <v>0</v>
      </c>
      <c r="AO86" s="58">
        <v>0</v>
      </c>
      <c r="AP86" s="57">
        <v>0</v>
      </c>
      <c r="AQ86" s="57">
        <v>0</v>
      </c>
      <c r="AR86" s="57">
        <v>0</v>
      </c>
      <c r="AS86" s="57">
        <v>0</v>
      </c>
      <c r="AT86" s="57">
        <v>0</v>
      </c>
      <c r="AU86" s="58">
        <v>0</v>
      </c>
      <c r="AV86" s="58">
        <v>0</v>
      </c>
      <c r="AW86" s="58">
        <v>0</v>
      </c>
      <c r="AX86" s="57">
        <v>4.960894453194886</v>
      </c>
      <c r="AY86" s="58">
        <v>4.960894453194886</v>
      </c>
      <c r="AZ86" s="58">
        <v>0</v>
      </c>
      <c r="BA86" s="58">
        <v>0</v>
      </c>
      <c r="BB86" s="57">
        <v>0.18857087045740803</v>
      </c>
      <c r="BC86" s="57">
        <v>10.398180769876745</v>
      </c>
      <c r="BD86" s="58">
        <v>2.0824155064017447</v>
      </c>
      <c r="BE86" s="58">
        <v>5.969420337307911</v>
      </c>
      <c r="BF86" s="57">
        <v>0.7216718963312209</v>
      </c>
      <c r="BG86" s="58">
        <v>0.2905620530175774</v>
      </c>
      <c r="BH86" s="58">
        <v>0</v>
      </c>
      <c r="BI86" s="58">
        <v>0</v>
      </c>
      <c r="BJ86" s="58">
        <v>0.3292398393559503</v>
      </c>
      <c r="BK86" s="137">
        <v>774.4182760598827</v>
      </c>
      <c r="BL86" s="57">
        <v>145.24057709128215</v>
      </c>
      <c r="BM86" s="58">
        <v>3.3320553030058844</v>
      </c>
      <c r="BN86" s="58">
        <v>1.4238606969563086</v>
      </c>
      <c r="BO86" s="58">
        <v>10.303850498565126</v>
      </c>
      <c r="BP86" s="58">
        <v>14.234375412764615</v>
      </c>
      <c r="BQ86" s="58">
        <v>13.220491010850091</v>
      </c>
      <c r="BR86" s="58">
        <v>7.53855236648481</v>
      </c>
      <c r="BS86" s="58">
        <v>39.22357476392591</v>
      </c>
      <c r="BT86" s="58">
        <v>1.578598501602345</v>
      </c>
      <c r="BU86" s="58">
        <v>9.453559633565602</v>
      </c>
      <c r="BV86" s="58">
        <v>1.2643920796695993</v>
      </c>
      <c r="BW86" s="58">
        <v>2.2373690089601883</v>
      </c>
      <c r="BX86" s="58">
        <v>0.9974404655584965</v>
      </c>
      <c r="BY86" s="58">
        <v>4.606294355912704</v>
      </c>
      <c r="BZ86" s="58">
        <v>3.7070352176525234</v>
      </c>
      <c r="CA86" s="58">
        <v>1.924168369427996</v>
      </c>
      <c r="CB86" s="58">
        <v>3.2014417345408215</v>
      </c>
      <c r="CC86" s="57">
        <v>2.735444571574263</v>
      </c>
      <c r="CD86" s="57">
        <v>15.657499343817868</v>
      </c>
      <c r="CE86" s="57">
        <v>3.3163966039939017</v>
      </c>
      <c r="CF86" s="57">
        <v>11.236591284689496</v>
      </c>
      <c r="CG86" s="58">
        <v>0</v>
      </c>
      <c r="CH86" s="58">
        <v>0</v>
      </c>
      <c r="CI86" s="58">
        <v>0.45316192539227335</v>
      </c>
      <c r="CJ86" s="58">
        <v>0.5533548174916951</v>
      </c>
      <c r="CK86" s="58">
        <v>0.2796729437990607</v>
      </c>
      <c r="CL86" s="58">
        <v>0.368479894409813</v>
      </c>
      <c r="CM86" s="58">
        <v>0.4348954628550018</v>
      </c>
      <c r="CN86" s="58">
        <v>0.8226403314864909</v>
      </c>
      <c r="CO86" s="58">
        <v>3.15219475049447</v>
      </c>
      <c r="CP86" s="58">
        <v>0.09513247366001308</v>
      </c>
      <c r="CQ86" s="58">
        <v>0</v>
      </c>
      <c r="CR86" s="58">
        <v>0</v>
      </c>
      <c r="CS86" s="58">
        <v>0</v>
      </c>
      <c r="CT86" s="58">
        <v>0</v>
      </c>
      <c r="CU86" s="57">
        <v>0.04480457647957257</v>
      </c>
      <c r="CV86" s="58">
        <v>0</v>
      </c>
      <c r="CW86" s="58">
        <v>0</v>
      </c>
      <c r="CX86" s="58">
        <v>0</v>
      </c>
      <c r="CY86" s="58">
        <v>0</v>
      </c>
      <c r="CZ86" s="57">
        <v>531.3461173527517</v>
      </c>
      <c r="DA86" s="58">
        <v>0.4975690360557238</v>
      </c>
      <c r="DB86" s="58">
        <v>4.167482400625669</v>
      </c>
      <c r="DC86" s="58">
        <v>135.48029502627273</v>
      </c>
      <c r="DD86" s="58">
        <v>157.72476025419394</v>
      </c>
      <c r="DE86" s="58">
        <v>82.48697754148489</v>
      </c>
      <c r="DF86" s="138">
        <v>24.047261109108973</v>
      </c>
      <c r="DG86" s="139">
        <v>6.934656377472317</v>
      </c>
      <c r="DH86" s="139">
        <v>4.646183928275839</v>
      </c>
      <c r="DI86" s="57">
        <v>23.822540237960848</v>
      </c>
      <c r="DJ86" s="58">
        <v>1.786943296411829</v>
      </c>
      <c r="DK86" s="58">
        <v>12.529869919617386</v>
      </c>
      <c r="DL86" s="58">
        <v>0.08182948668016919</v>
      </c>
      <c r="DM86" s="57">
        <v>13.37662964014075</v>
      </c>
      <c r="DN86" s="58">
        <v>12.571761362493431</v>
      </c>
      <c r="DO86" s="58">
        <v>0.20709180805987967</v>
      </c>
      <c r="DP86" s="57">
        <v>0.5019969021902063</v>
      </c>
      <c r="DQ86" s="57">
        <v>0.3755930783751695</v>
      </c>
      <c r="DR86" s="58">
        <v>0.12011707791856847</v>
      </c>
      <c r="DS86" s="58">
        <v>0.028855048821647154</v>
      </c>
      <c r="DT86" s="57">
        <v>2.7169260575438408</v>
      </c>
      <c r="DU86" s="57">
        <v>0</v>
      </c>
      <c r="DV86" s="58">
        <v>0</v>
      </c>
      <c r="DW86" s="58">
        <v>0</v>
      </c>
      <c r="DX86" s="58">
        <v>0</v>
      </c>
      <c r="DY86" s="140">
        <v>45.56800167517301</v>
      </c>
      <c r="DZ86" s="57">
        <v>28.509544390266843</v>
      </c>
      <c r="EA86" s="58">
        <v>4.300703732616022</v>
      </c>
      <c r="EB86" s="58">
        <v>0.544743865999732</v>
      </c>
      <c r="EC86" s="58">
        <v>0.43436712414820533</v>
      </c>
      <c r="ED86" s="58">
        <v>0.5300303600870645</v>
      </c>
      <c r="EE86" s="58">
        <v>6.758048258651365</v>
      </c>
      <c r="EF86" s="58">
        <v>15.941643778048304</v>
      </c>
      <c r="EG86" s="57">
        <v>17.058459708478214</v>
      </c>
      <c r="EH86" s="58">
        <v>13.874121121890893</v>
      </c>
      <c r="EI86" s="58">
        <v>2.046527251492375</v>
      </c>
      <c r="EJ86" s="58">
        <v>1.1378089115228978</v>
      </c>
    </row>
    <row r="87" spans="1:140" ht="12.75">
      <c r="A87" s="13">
        <v>67</v>
      </c>
      <c r="B87" s="13" t="s">
        <v>133</v>
      </c>
      <c r="C87" s="13">
        <v>8</v>
      </c>
      <c r="D87" s="13" t="s">
        <v>134</v>
      </c>
      <c r="E87" s="13">
        <v>0</v>
      </c>
      <c r="F87" s="27">
        <v>0</v>
      </c>
      <c r="G87" s="27">
        <v>0.4</v>
      </c>
      <c r="H87" s="54">
        <v>0</v>
      </c>
      <c r="I87" s="111" t="s">
        <v>133</v>
      </c>
      <c r="J87" s="112" t="s">
        <v>781</v>
      </c>
      <c r="K87" s="113" t="s">
        <v>776</v>
      </c>
      <c r="L87" s="114">
        <v>432.066</v>
      </c>
      <c r="M87" s="133">
        <v>752.8621784634756</v>
      </c>
      <c r="N87" s="134">
        <v>688.9453133435062</v>
      </c>
      <c r="O87" s="135">
        <v>812.7437798320855</v>
      </c>
      <c r="P87" s="136">
        <v>171.86003990131138</v>
      </c>
      <c r="Q87" s="133">
        <v>112.57969847199271</v>
      </c>
      <c r="R87" s="57">
        <v>12.294672573171692</v>
      </c>
      <c r="S87" s="57">
        <v>0.8216800211078863</v>
      </c>
      <c r="T87" s="58">
        <v>0</v>
      </c>
      <c r="U87" s="58">
        <v>0</v>
      </c>
      <c r="V87" s="58">
        <v>0</v>
      </c>
      <c r="W87" s="57">
        <v>47.808899566269965</v>
      </c>
      <c r="X87" s="57">
        <v>9.433419894182833</v>
      </c>
      <c r="Y87" s="57">
        <v>0.8198515967467934</v>
      </c>
      <c r="Z87" s="57">
        <v>0.14905130234732658</v>
      </c>
      <c r="AA87" s="57">
        <v>0</v>
      </c>
      <c r="AB87" s="57">
        <v>0</v>
      </c>
      <c r="AC87" s="58">
        <v>0</v>
      </c>
      <c r="AD87" s="58">
        <v>0.6708002943994668</v>
      </c>
      <c r="AE87" s="57">
        <v>5.3918382839658765</v>
      </c>
      <c r="AF87" s="57">
        <v>0.433730031985854</v>
      </c>
      <c r="AG87" s="57">
        <v>0.19485448982331405</v>
      </c>
      <c r="AH87" s="57">
        <v>1.9354450477473353</v>
      </c>
      <c r="AI87" s="57">
        <v>1.7292034087384798</v>
      </c>
      <c r="AJ87" s="58">
        <v>0</v>
      </c>
      <c r="AK87" s="57">
        <v>0</v>
      </c>
      <c r="AL87" s="58">
        <v>1.7292034087384798</v>
      </c>
      <c r="AM87" s="58">
        <v>0</v>
      </c>
      <c r="AN87" s="58">
        <v>0</v>
      </c>
      <c r="AO87" s="58">
        <v>0</v>
      </c>
      <c r="AP87" s="57">
        <v>4.374146542426389</v>
      </c>
      <c r="AQ87" s="57">
        <v>7.059106710548852</v>
      </c>
      <c r="AR87" s="57">
        <v>0</v>
      </c>
      <c r="AS87" s="57">
        <v>0</v>
      </c>
      <c r="AT87" s="57">
        <v>0.05550077997342999</v>
      </c>
      <c r="AU87" s="58">
        <v>0</v>
      </c>
      <c r="AV87" s="58">
        <v>0</v>
      </c>
      <c r="AW87" s="58">
        <v>0</v>
      </c>
      <c r="AX87" s="57">
        <v>22.03730448588873</v>
      </c>
      <c r="AY87" s="58">
        <v>21.99043664625312</v>
      </c>
      <c r="AZ87" s="58">
        <v>0.04686783963561123</v>
      </c>
      <c r="BA87" s="58">
        <v>0</v>
      </c>
      <c r="BB87" s="57">
        <v>4.513199372318119</v>
      </c>
      <c r="BC87" s="57">
        <v>21.794216624312025</v>
      </c>
      <c r="BD87" s="58">
        <v>10.682604046603991</v>
      </c>
      <c r="BE87" s="58">
        <v>5.774372433841126</v>
      </c>
      <c r="BF87" s="57">
        <v>10.935620946799794</v>
      </c>
      <c r="BG87" s="58">
        <v>2.0487842135229344</v>
      </c>
      <c r="BH87" s="58">
        <v>0</v>
      </c>
      <c r="BI87" s="58">
        <v>0</v>
      </c>
      <c r="BJ87" s="58">
        <v>7.425300764235094</v>
      </c>
      <c r="BK87" s="137">
        <v>504.84671323362636</v>
      </c>
      <c r="BL87" s="57">
        <v>86.54423166830993</v>
      </c>
      <c r="BM87" s="58">
        <v>3.279799845393991</v>
      </c>
      <c r="BN87" s="58">
        <v>1.3175764813709017</v>
      </c>
      <c r="BO87" s="58">
        <v>9.20813023936158</v>
      </c>
      <c r="BP87" s="58">
        <v>7.671767739187995</v>
      </c>
      <c r="BQ87" s="58">
        <v>2.133192614091366</v>
      </c>
      <c r="BR87" s="58">
        <v>3.7259353895006786</v>
      </c>
      <c r="BS87" s="58">
        <v>6.825901598366916</v>
      </c>
      <c r="BT87" s="58">
        <v>0.2182768373350368</v>
      </c>
      <c r="BU87" s="58">
        <v>6.776765586739063</v>
      </c>
      <c r="BV87" s="58">
        <v>8.376336022737268</v>
      </c>
      <c r="BW87" s="58">
        <v>2.335337656746886</v>
      </c>
      <c r="BX87" s="58">
        <v>1.362176149014271</v>
      </c>
      <c r="BY87" s="58">
        <v>8.477061374882542</v>
      </c>
      <c r="BZ87" s="58">
        <v>1.5216656714483436</v>
      </c>
      <c r="CA87" s="58">
        <v>5.850657075539385</v>
      </c>
      <c r="CB87" s="58">
        <v>2.321682335569103</v>
      </c>
      <c r="CC87" s="57">
        <v>4.725088296695413</v>
      </c>
      <c r="CD87" s="57">
        <v>31.543143871538145</v>
      </c>
      <c r="CE87" s="57">
        <v>12.471682567015225</v>
      </c>
      <c r="CF87" s="57">
        <v>10.812028717834776</v>
      </c>
      <c r="CG87" s="58">
        <v>0.05258455884054751</v>
      </c>
      <c r="CH87" s="58">
        <v>0.011664884531529906</v>
      </c>
      <c r="CI87" s="58">
        <v>0.10042447218711957</v>
      </c>
      <c r="CJ87" s="58">
        <v>2.604416917785709</v>
      </c>
      <c r="CK87" s="58">
        <v>1.3372031124874442</v>
      </c>
      <c r="CL87" s="58">
        <v>0.7958043447065958</v>
      </c>
      <c r="CM87" s="58">
        <v>0.9487670865099315</v>
      </c>
      <c r="CN87" s="58">
        <v>0.16326209421708723</v>
      </c>
      <c r="CO87" s="58">
        <v>0.20006202756060418</v>
      </c>
      <c r="CP87" s="58">
        <v>0.0024070396652363297</v>
      </c>
      <c r="CQ87" s="58">
        <v>0</v>
      </c>
      <c r="CR87" s="58">
        <v>0</v>
      </c>
      <c r="CS87" s="58">
        <v>0</v>
      </c>
      <c r="CT87" s="58">
        <v>0</v>
      </c>
      <c r="CU87" s="57">
        <v>0.7624529585757732</v>
      </c>
      <c r="CV87" s="58">
        <v>0</v>
      </c>
      <c r="CW87" s="58">
        <v>0</v>
      </c>
      <c r="CX87" s="58">
        <v>0</v>
      </c>
      <c r="CY87" s="58">
        <v>0</v>
      </c>
      <c r="CZ87" s="57">
        <v>265.19096619497947</v>
      </c>
      <c r="DA87" s="58">
        <v>0.9957737938185369</v>
      </c>
      <c r="DB87" s="58">
        <v>24.597399471377056</v>
      </c>
      <c r="DC87" s="58">
        <v>91.92197488346689</v>
      </c>
      <c r="DD87" s="58">
        <v>83.66779612374036</v>
      </c>
      <c r="DE87" s="58">
        <v>12.575254706456885</v>
      </c>
      <c r="DF87" s="138">
        <v>25.348094966972642</v>
      </c>
      <c r="DG87" s="139">
        <v>17.070470715122227</v>
      </c>
      <c r="DH87" s="139">
        <v>4.185865122458143</v>
      </c>
      <c r="DI87" s="57">
        <v>35.5318400429564</v>
      </c>
      <c r="DJ87" s="58">
        <v>3.2780177102572297</v>
      </c>
      <c r="DK87" s="58">
        <v>15.640689153971849</v>
      </c>
      <c r="DL87" s="58">
        <v>0.3985270768817727</v>
      </c>
      <c r="DM87" s="57">
        <v>17.2291501761305</v>
      </c>
      <c r="DN87" s="58">
        <v>9.498039651349563</v>
      </c>
      <c r="DO87" s="58">
        <v>2.4858702142728193</v>
      </c>
      <c r="DP87" s="57">
        <v>5.090425999731523</v>
      </c>
      <c r="DQ87" s="57">
        <v>2.7424282401299798</v>
      </c>
      <c r="DR87" s="58">
        <v>0.798141950535335</v>
      </c>
      <c r="DS87" s="58">
        <v>0.18703161091129597</v>
      </c>
      <c r="DT87" s="57">
        <v>6.522406299037648</v>
      </c>
      <c r="DU87" s="57">
        <v>0.3327269444945911</v>
      </c>
      <c r="DV87" s="58">
        <v>0</v>
      </c>
      <c r="DW87" s="58">
        <v>0</v>
      </c>
      <c r="DX87" s="58">
        <v>0</v>
      </c>
      <c r="DY87" s="140">
        <v>76.15542532853777</v>
      </c>
      <c r="DZ87" s="57">
        <v>53.20187193623197</v>
      </c>
      <c r="EA87" s="58">
        <v>22.13344720482519</v>
      </c>
      <c r="EB87" s="58">
        <v>0</v>
      </c>
      <c r="EC87" s="58">
        <v>6.567723449658154</v>
      </c>
      <c r="ED87" s="58">
        <v>1.5433984622719679</v>
      </c>
      <c r="EE87" s="58">
        <v>10.481199631537775</v>
      </c>
      <c r="EF87" s="58">
        <v>12.47610318793888</v>
      </c>
      <c r="EG87" s="57">
        <v>22.953553392305807</v>
      </c>
      <c r="EH87" s="58">
        <v>18.088278179722543</v>
      </c>
      <c r="EI87" s="58">
        <v>4.188503608245037</v>
      </c>
      <c r="EJ87" s="58">
        <v>0</v>
      </c>
    </row>
    <row r="88" spans="1:140" ht="33.75">
      <c r="A88" s="13">
        <v>68</v>
      </c>
      <c r="B88" s="13" t="s">
        <v>135</v>
      </c>
      <c r="C88" s="13">
        <v>8</v>
      </c>
      <c r="D88" s="13" t="s">
        <v>136</v>
      </c>
      <c r="E88" s="13">
        <v>0</v>
      </c>
      <c r="F88" s="27">
        <v>0</v>
      </c>
      <c r="G88" s="27">
        <v>25.2</v>
      </c>
      <c r="H88" s="54">
        <v>0</v>
      </c>
      <c r="I88" s="111" t="s">
        <v>466</v>
      </c>
      <c r="J88" s="112" t="s">
        <v>776</v>
      </c>
      <c r="K88" s="113" t="s">
        <v>776</v>
      </c>
      <c r="L88" s="114">
        <v>25226.19</v>
      </c>
      <c r="M88" s="115">
        <v>453.9612006410797</v>
      </c>
      <c r="N88" s="116">
        <v>431.4701677671247</v>
      </c>
      <c r="O88" s="117">
        <v>476.4097499630871</v>
      </c>
      <c r="P88" s="118">
        <v>68.98780592709402</v>
      </c>
      <c r="Q88" s="115">
        <v>31.718202392037803</v>
      </c>
      <c r="R88" s="53">
        <v>2.710312575937944</v>
      </c>
      <c r="S88" s="53">
        <v>0.21754731887772194</v>
      </c>
      <c r="T88" s="54">
        <v>0.13944238111264523</v>
      </c>
      <c r="U88" s="54">
        <v>0</v>
      </c>
      <c r="V88" s="54">
        <v>0</v>
      </c>
      <c r="W88" s="53">
        <v>14.576121086854576</v>
      </c>
      <c r="X88" s="53">
        <v>6.280488650882277</v>
      </c>
      <c r="Y88" s="53">
        <v>0.26404899035486534</v>
      </c>
      <c r="Z88" s="53">
        <v>0.18538907381574468</v>
      </c>
      <c r="AA88" s="53">
        <v>0.008313185621768488</v>
      </c>
      <c r="AB88" s="53">
        <v>0</v>
      </c>
      <c r="AC88" s="54">
        <v>0</v>
      </c>
      <c r="AD88" s="54">
        <v>0.07034673091735216</v>
      </c>
      <c r="AE88" s="53">
        <v>1.1794765678051264</v>
      </c>
      <c r="AF88" s="53">
        <v>0.5146123929138724</v>
      </c>
      <c r="AG88" s="53">
        <v>0.1619380493051071</v>
      </c>
      <c r="AH88" s="53">
        <v>0.09793314012143729</v>
      </c>
      <c r="AI88" s="53">
        <v>3.564921218780958</v>
      </c>
      <c r="AJ88" s="54">
        <v>0.007854138892952127</v>
      </c>
      <c r="AK88" s="53">
        <v>3.5049030392619738</v>
      </c>
      <c r="AL88" s="54">
        <v>0.003995450759706479</v>
      </c>
      <c r="AM88" s="54">
        <v>0.04816898627973546</v>
      </c>
      <c r="AN88" s="54">
        <v>0</v>
      </c>
      <c r="AO88" s="54">
        <v>0</v>
      </c>
      <c r="AP88" s="53">
        <v>0.03657547968995714</v>
      </c>
      <c r="AQ88" s="53">
        <v>0.08032485286125253</v>
      </c>
      <c r="AR88" s="53">
        <v>0</v>
      </c>
      <c r="AS88" s="53">
        <v>0</v>
      </c>
      <c r="AT88" s="53">
        <v>0.17576336339336224</v>
      </c>
      <c r="AU88" s="54">
        <v>0.16745374549228403</v>
      </c>
      <c r="AV88" s="54">
        <v>0</v>
      </c>
      <c r="AW88" s="54">
        <v>0</v>
      </c>
      <c r="AX88" s="53">
        <v>9.482169126610081</v>
      </c>
      <c r="AY88" s="54">
        <v>9.25866331776618</v>
      </c>
      <c r="AZ88" s="54">
        <v>0.11349117722493964</v>
      </c>
      <c r="BA88" s="54">
        <v>0.11001225313850407</v>
      </c>
      <c r="BB88" s="53">
        <v>1.450384699393765</v>
      </c>
      <c r="BC88" s="53">
        <v>22.542532185795793</v>
      </c>
      <c r="BD88" s="54">
        <v>0.6849964263331085</v>
      </c>
      <c r="BE88" s="54">
        <v>14.856504291769784</v>
      </c>
      <c r="BF88" s="53">
        <v>3.7945183160834035</v>
      </c>
      <c r="BG88" s="54">
        <v>3.3602200728687133</v>
      </c>
      <c r="BH88" s="54">
        <v>0</v>
      </c>
      <c r="BI88" s="54">
        <v>0</v>
      </c>
      <c r="BJ88" s="54">
        <v>0.18066263672794028</v>
      </c>
      <c r="BK88" s="119">
        <v>301.04581785834483</v>
      </c>
      <c r="BL88" s="53">
        <v>67.77404752758939</v>
      </c>
      <c r="BM88" s="54">
        <v>1.183714623571772</v>
      </c>
      <c r="BN88" s="54">
        <v>1.02487018451855</v>
      </c>
      <c r="BO88" s="54">
        <v>7.7628924542311</v>
      </c>
      <c r="BP88" s="54">
        <v>5.061949505652657</v>
      </c>
      <c r="BQ88" s="54">
        <v>2.807110784466462</v>
      </c>
      <c r="BR88" s="54">
        <v>2.515149929497875</v>
      </c>
      <c r="BS88" s="54">
        <v>9.358500035082589</v>
      </c>
      <c r="BT88" s="54">
        <v>1.2286266772746897</v>
      </c>
      <c r="BU88" s="54">
        <v>5.689999163567705</v>
      </c>
      <c r="BV88" s="54">
        <v>4.318432549663663</v>
      </c>
      <c r="BW88" s="54">
        <v>2.660371621715368</v>
      </c>
      <c r="BX88" s="54">
        <v>1.3927735421004914</v>
      </c>
      <c r="BY88" s="54">
        <v>6.381463074685476</v>
      </c>
      <c r="BZ88" s="54">
        <v>0.8810192898729455</v>
      </c>
      <c r="CA88" s="54">
        <v>3.472182679984572</v>
      </c>
      <c r="CB88" s="54">
        <v>3.3225940976421726</v>
      </c>
      <c r="CC88" s="53">
        <v>4.488981491061472</v>
      </c>
      <c r="CD88" s="53">
        <v>27.56042826919166</v>
      </c>
      <c r="CE88" s="53">
        <v>2.9981927512636672</v>
      </c>
      <c r="CF88" s="53">
        <v>7.57453662245468</v>
      </c>
      <c r="CG88" s="54">
        <v>0.009005719849093343</v>
      </c>
      <c r="CH88" s="54">
        <v>0</v>
      </c>
      <c r="CI88" s="54">
        <v>0.03986095403229739</v>
      </c>
      <c r="CJ88" s="54">
        <v>1.4676885411550458</v>
      </c>
      <c r="CK88" s="54">
        <v>0.5935509880802452</v>
      </c>
      <c r="CL88" s="54">
        <v>0.9732516087447213</v>
      </c>
      <c r="CM88" s="54">
        <v>0.6283069302181582</v>
      </c>
      <c r="CN88" s="54">
        <v>0.1634186533915744</v>
      </c>
      <c r="CO88" s="54">
        <v>0.5441202179163798</v>
      </c>
      <c r="CP88" s="54">
        <v>0</v>
      </c>
      <c r="CQ88" s="54">
        <v>0</v>
      </c>
      <c r="CR88" s="54">
        <v>0</v>
      </c>
      <c r="CS88" s="54">
        <v>0</v>
      </c>
      <c r="CT88" s="54">
        <v>0</v>
      </c>
      <c r="CU88" s="53">
        <v>0.01676630517727806</v>
      </c>
      <c r="CV88" s="54">
        <v>0</v>
      </c>
      <c r="CW88" s="54">
        <v>0</v>
      </c>
      <c r="CX88" s="54">
        <v>0</v>
      </c>
      <c r="CY88" s="54">
        <v>0</v>
      </c>
      <c r="CZ88" s="53">
        <v>137.38697758163244</v>
      </c>
      <c r="DA88" s="54">
        <v>0.8230953623991575</v>
      </c>
      <c r="DB88" s="54">
        <v>15.452131296878365</v>
      </c>
      <c r="DC88" s="54">
        <v>71.22169459597347</v>
      </c>
      <c r="DD88" s="54">
        <v>34.568169033849344</v>
      </c>
      <c r="DE88" s="54">
        <v>3.216068696858305</v>
      </c>
      <c r="DF88" s="120">
        <v>15.06099018520038</v>
      </c>
      <c r="DG88" s="121">
        <v>9.652733924544293</v>
      </c>
      <c r="DH88" s="121">
        <v>1.630711970376819</v>
      </c>
      <c r="DI88" s="53">
        <v>19.10211569801068</v>
      </c>
      <c r="DJ88" s="54">
        <v>1.8917089738878523</v>
      </c>
      <c r="DK88" s="54">
        <v>7.460516233327348</v>
      </c>
      <c r="DL88" s="54">
        <v>0.3331997420141528</v>
      </c>
      <c r="DM88" s="53">
        <v>7.535212412179564</v>
      </c>
      <c r="DN88" s="54">
        <v>5.975567455886126</v>
      </c>
      <c r="DO88" s="54">
        <v>0.4018946182519041</v>
      </c>
      <c r="DP88" s="53">
        <v>0.42438671872367567</v>
      </c>
      <c r="DQ88" s="53">
        <v>2.2154257143072336</v>
      </c>
      <c r="DR88" s="54">
        <v>0.6160383315910964</v>
      </c>
      <c r="DS88" s="54">
        <v>0.05159716944968701</v>
      </c>
      <c r="DT88" s="53">
        <v>8.890010738839278</v>
      </c>
      <c r="DU88" s="53">
        <v>0.01773474313798477</v>
      </c>
      <c r="DV88" s="54">
        <v>0</v>
      </c>
      <c r="DW88" s="54">
        <v>0</v>
      </c>
      <c r="DX88" s="54">
        <v>0</v>
      </c>
      <c r="DY88" s="122">
        <v>83.92757685564091</v>
      </c>
      <c r="DZ88" s="53">
        <v>40.62052176725855</v>
      </c>
      <c r="EA88" s="54">
        <v>27.332450917082607</v>
      </c>
      <c r="EB88" s="54">
        <v>0.398850956089683</v>
      </c>
      <c r="EC88" s="54">
        <v>3.326520968881944</v>
      </c>
      <c r="ED88" s="54">
        <v>0.36943628823853314</v>
      </c>
      <c r="EE88" s="54">
        <v>2.562527674611188</v>
      </c>
      <c r="EF88" s="54">
        <v>6.630719898645021</v>
      </c>
      <c r="EG88" s="53">
        <v>43.307055088382356</v>
      </c>
      <c r="EH88" s="54">
        <v>6.1949029956564985</v>
      </c>
      <c r="EI88" s="54">
        <v>35.24657905137478</v>
      </c>
      <c r="EJ88" s="54">
        <v>0</v>
      </c>
    </row>
    <row r="89" spans="1:140" ht="12.75">
      <c r="A89" s="12">
        <v>69</v>
      </c>
      <c r="B89" s="12" t="s">
        <v>137</v>
      </c>
      <c r="C89" s="12">
        <v>9</v>
      </c>
      <c r="D89" s="12" t="s">
        <v>138</v>
      </c>
      <c r="E89" s="12">
        <v>0</v>
      </c>
      <c r="F89" s="28">
        <v>0</v>
      </c>
      <c r="G89" s="28">
        <v>22.4</v>
      </c>
      <c r="H89" s="54">
        <v>0</v>
      </c>
      <c r="I89" s="111" t="s">
        <v>137</v>
      </c>
      <c r="J89" s="112" t="s">
        <v>775</v>
      </c>
      <c r="K89" s="113" t="s">
        <v>775</v>
      </c>
      <c r="L89" s="114">
        <v>22387.39</v>
      </c>
      <c r="M89" s="115">
        <v>1155.4479821006378</v>
      </c>
      <c r="N89" s="116">
        <v>1101.1495691889177</v>
      </c>
      <c r="O89" s="117">
        <v>1212.659641549132</v>
      </c>
      <c r="P89" s="118">
        <v>54.00006878872437</v>
      </c>
      <c r="Q89" s="115">
        <v>17.34802047045234</v>
      </c>
      <c r="R89" s="53">
        <v>10.644595015318892</v>
      </c>
      <c r="S89" s="53">
        <v>0.08113853379067412</v>
      </c>
      <c r="T89" s="54">
        <v>0.0679315453922945</v>
      </c>
      <c r="U89" s="54">
        <v>0</v>
      </c>
      <c r="V89" s="54">
        <v>0</v>
      </c>
      <c r="W89" s="53">
        <v>2.1240104362321826</v>
      </c>
      <c r="X89" s="53">
        <v>0.6587954201003333</v>
      </c>
      <c r="Y89" s="53">
        <v>0.037476901059033674</v>
      </c>
      <c r="Z89" s="53">
        <v>0.005792099927682504</v>
      </c>
      <c r="AA89" s="53">
        <v>0</v>
      </c>
      <c r="AB89" s="53">
        <v>0</v>
      </c>
      <c r="AC89" s="54">
        <v>0</v>
      </c>
      <c r="AD89" s="54">
        <v>0.03168480113135117</v>
      </c>
      <c r="AE89" s="53">
        <v>1.035754502869696</v>
      </c>
      <c r="AF89" s="53">
        <v>0.21021342818434843</v>
      </c>
      <c r="AG89" s="53">
        <v>0.036762213013665286</v>
      </c>
      <c r="AH89" s="53">
        <v>0</v>
      </c>
      <c r="AI89" s="53">
        <v>0</v>
      </c>
      <c r="AJ89" s="54">
        <v>0</v>
      </c>
      <c r="AK89" s="53">
        <v>0</v>
      </c>
      <c r="AL89" s="54">
        <v>0</v>
      </c>
      <c r="AM89" s="54">
        <v>0</v>
      </c>
      <c r="AN89" s="54">
        <v>0</v>
      </c>
      <c r="AO89" s="54">
        <v>0</v>
      </c>
      <c r="AP89" s="53">
        <v>0</v>
      </c>
      <c r="AQ89" s="53">
        <v>0</v>
      </c>
      <c r="AR89" s="53">
        <v>0</v>
      </c>
      <c r="AS89" s="53">
        <v>0</v>
      </c>
      <c r="AT89" s="53">
        <v>0</v>
      </c>
      <c r="AU89" s="54">
        <v>0</v>
      </c>
      <c r="AV89" s="54">
        <v>0</v>
      </c>
      <c r="AW89" s="54">
        <v>0</v>
      </c>
      <c r="AX89" s="53">
        <v>28.52795256615443</v>
      </c>
      <c r="AY89" s="54">
        <v>28.44041668099765</v>
      </c>
      <c r="AZ89" s="54">
        <v>0.06947125145003505</v>
      </c>
      <c r="BA89" s="54">
        <v>0.01806284698662953</v>
      </c>
      <c r="BB89" s="53">
        <v>0.3470310741895326</v>
      </c>
      <c r="BC89" s="53">
        <v>7.3652623195468525</v>
      </c>
      <c r="BD89" s="54">
        <v>0.005418228743949162</v>
      </c>
      <c r="BE89" s="54">
        <v>3.905625890289132</v>
      </c>
      <c r="BF89" s="53">
        <v>0.4118059318214406</v>
      </c>
      <c r="BG89" s="54">
        <v>0.28065397529591435</v>
      </c>
      <c r="BH89" s="54">
        <v>0.004699967258353923</v>
      </c>
      <c r="BI89" s="54">
        <v>0</v>
      </c>
      <c r="BJ89" s="54">
        <v>0.07148667173797393</v>
      </c>
      <c r="BK89" s="119">
        <v>1039.2716614129652</v>
      </c>
      <c r="BL89" s="53">
        <v>197.92414390422465</v>
      </c>
      <c r="BM89" s="54">
        <v>8.18907876264272</v>
      </c>
      <c r="BN89" s="54">
        <v>2.489347798023798</v>
      </c>
      <c r="BO89" s="54">
        <v>19.625472196624976</v>
      </c>
      <c r="BP89" s="54">
        <v>20.601508259783746</v>
      </c>
      <c r="BQ89" s="54">
        <v>9.98029694394925</v>
      </c>
      <c r="BR89" s="54">
        <v>10.255719849433095</v>
      </c>
      <c r="BS89" s="54">
        <v>39.77159910110111</v>
      </c>
      <c r="BT89" s="54">
        <v>3.619738611781007</v>
      </c>
      <c r="BU89" s="54">
        <v>15.152668533491399</v>
      </c>
      <c r="BV89" s="54">
        <v>8.616966962205062</v>
      </c>
      <c r="BW89" s="54">
        <v>3.3416222257261796</v>
      </c>
      <c r="BX89" s="54">
        <v>4.386500168175031</v>
      </c>
      <c r="BY89" s="54">
        <v>7.710322641451281</v>
      </c>
      <c r="BZ89" s="54">
        <v>6.245967037693988</v>
      </c>
      <c r="CA89" s="54">
        <v>5.237381400868971</v>
      </c>
      <c r="CB89" s="54">
        <v>5.510477103405086</v>
      </c>
      <c r="CC89" s="53">
        <v>1.2211325214774926</v>
      </c>
      <c r="CD89" s="53">
        <v>7.9071789967477235</v>
      </c>
      <c r="CE89" s="53">
        <v>0.5961762402852678</v>
      </c>
      <c r="CF89" s="53">
        <v>10.151446863613849</v>
      </c>
      <c r="CG89" s="54">
        <v>0.004018333535083813</v>
      </c>
      <c r="CH89" s="54">
        <v>0</v>
      </c>
      <c r="CI89" s="54">
        <v>0.5012880018617624</v>
      </c>
      <c r="CJ89" s="54">
        <v>1.265599071620229</v>
      </c>
      <c r="CK89" s="54">
        <v>3.8837787701022766</v>
      </c>
      <c r="CL89" s="54">
        <v>0.8395771012163543</v>
      </c>
      <c r="CM89" s="54">
        <v>0.8795831045959355</v>
      </c>
      <c r="CN89" s="54">
        <v>0.577054314951408</v>
      </c>
      <c r="CO89" s="54">
        <v>0.11928277481207054</v>
      </c>
      <c r="CP89" s="54">
        <v>0</v>
      </c>
      <c r="CQ89" s="54">
        <v>0</v>
      </c>
      <c r="CR89" s="54">
        <v>0</v>
      </c>
      <c r="CS89" s="54">
        <v>0</v>
      </c>
      <c r="CT89" s="54">
        <v>0</v>
      </c>
      <c r="CU89" s="53">
        <v>0.00404870777701197</v>
      </c>
      <c r="CV89" s="54">
        <v>0</v>
      </c>
      <c r="CW89" s="54">
        <v>0</v>
      </c>
      <c r="CX89" s="54">
        <v>0</v>
      </c>
      <c r="CY89" s="54">
        <v>0</v>
      </c>
      <c r="CZ89" s="53">
        <v>701.2568235957832</v>
      </c>
      <c r="DA89" s="54">
        <v>2.5266969485947226</v>
      </c>
      <c r="DB89" s="54">
        <v>75.30087250009939</v>
      </c>
      <c r="DC89" s="54">
        <v>271.21647498882186</v>
      </c>
      <c r="DD89" s="54">
        <v>233.48974578992906</v>
      </c>
      <c r="DE89" s="54">
        <v>10.887432612734223</v>
      </c>
      <c r="DF89" s="120">
        <v>33.514844740722346</v>
      </c>
      <c r="DG89" s="121">
        <v>25.652700024433397</v>
      </c>
      <c r="DH89" s="121">
        <v>2.04343918607752</v>
      </c>
      <c r="DI89" s="53">
        <v>70.74223480271706</v>
      </c>
      <c r="DJ89" s="54">
        <v>3.189876086493334</v>
      </c>
      <c r="DK89" s="54">
        <v>49.115729881866535</v>
      </c>
      <c r="DL89" s="54">
        <v>0.11445684378572046</v>
      </c>
      <c r="DM89" s="53">
        <v>10.056371019578432</v>
      </c>
      <c r="DN89" s="54">
        <v>8.71256095507337</v>
      </c>
      <c r="DO89" s="54">
        <v>1.086644311820181</v>
      </c>
      <c r="DP89" s="53">
        <v>0.22786845630508962</v>
      </c>
      <c r="DQ89" s="53">
        <v>0.2240774829044386</v>
      </c>
      <c r="DR89" s="54">
        <v>0</v>
      </c>
      <c r="DS89" s="54">
        <v>0</v>
      </c>
      <c r="DT89" s="53">
        <v>5.4285381190036</v>
      </c>
      <c r="DU89" s="53">
        <v>0.017002875279342522</v>
      </c>
      <c r="DV89" s="54">
        <v>0</v>
      </c>
      <c r="DW89" s="54">
        <v>0</v>
      </c>
      <c r="DX89" s="54">
        <v>0</v>
      </c>
      <c r="DY89" s="122">
        <v>62.17625189894847</v>
      </c>
      <c r="DZ89" s="53">
        <v>46.068076716401514</v>
      </c>
      <c r="EA89" s="54">
        <v>12.396558955733562</v>
      </c>
      <c r="EB89" s="54">
        <v>5.293605016038047</v>
      </c>
      <c r="EC89" s="54">
        <v>6.650694877786112</v>
      </c>
      <c r="ED89" s="54">
        <v>2.0864508993679034</v>
      </c>
      <c r="EE89" s="54">
        <v>5.423441499880067</v>
      </c>
      <c r="EF89" s="54">
        <v>14.217329487716075</v>
      </c>
      <c r="EG89" s="53">
        <v>16.108161782146112</v>
      </c>
      <c r="EH89" s="54">
        <v>12.493367918278997</v>
      </c>
      <c r="EI89" s="54">
        <v>3.6147965439472847</v>
      </c>
      <c r="EJ89" s="54">
        <v>0</v>
      </c>
    </row>
    <row r="90" spans="1:140" ht="12.75">
      <c r="A90" s="12">
        <v>70</v>
      </c>
      <c r="B90" s="12" t="s">
        <v>139</v>
      </c>
      <c r="C90" s="12">
        <v>9</v>
      </c>
      <c r="D90" s="12" t="s">
        <v>140</v>
      </c>
      <c r="E90" s="12">
        <v>0</v>
      </c>
      <c r="F90" s="28">
        <v>0</v>
      </c>
      <c r="G90" s="28">
        <v>48.9</v>
      </c>
      <c r="H90" s="54">
        <v>0</v>
      </c>
      <c r="I90" s="111" t="s">
        <v>139</v>
      </c>
      <c r="J90" s="112" t="s">
        <v>776</v>
      </c>
      <c r="K90" s="113" t="s">
        <v>776</v>
      </c>
      <c r="L90" s="114">
        <v>48901.63</v>
      </c>
      <c r="M90" s="115">
        <v>1601.1593049147853</v>
      </c>
      <c r="N90" s="116">
        <v>1553.319181855244</v>
      </c>
      <c r="O90" s="117">
        <v>1654.9663047354354</v>
      </c>
      <c r="P90" s="118">
        <v>61.37852460132719</v>
      </c>
      <c r="Q90" s="115">
        <v>42.15182602297715</v>
      </c>
      <c r="R90" s="53">
        <v>13.158947871471769</v>
      </c>
      <c r="S90" s="53">
        <v>0.17020680087759857</v>
      </c>
      <c r="T90" s="54">
        <v>0.0526516191791562</v>
      </c>
      <c r="U90" s="54">
        <v>0</v>
      </c>
      <c r="V90" s="54">
        <v>0</v>
      </c>
      <c r="W90" s="53">
        <v>24.995076851221526</v>
      </c>
      <c r="X90" s="53">
        <v>0.31928485819388847</v>
      </c>
      <c r="Y90" s="53">
        <v>0.08766701641642621</v>
      </c>
      <c r="Z90" s="53">
        <v>0.010441369745752853</v>
      </c>
      <c r="AA90" s="53">
        <v>0</v>
      </c>
      <c r="AB90" s="53">
        <v>0.03008734064692731</v>
      </c>
      <c r="AC90" s="54">
        <v>0.002209128816360518</v>
      </c>
      <c r="AD90" s="54">
        <v>0.04492897271522442</v>
      </c>
      <c r="AE90" s="53">
        <v>1.2509775236530971</v>
      </c>
      <c r="AF90" s="53">
        <v>0.14361402677170476</v>
      </c>
      <c r="AG90" s="53">
        <v>0.06452218463883516</v>
      </c>
      <c r="AH90" s="53">
        <v>0.007622240812831802</v>
      </c>
      <c r="AI90" s="53">
        <v>0</v>
      </c>
      <c r="AJ90" s="54">
        <v>0</v>
      </c>
      <c r="AK90" s="53">
        <v>0</v>
      </c>
      <c r="AL90" s="54">
        <v>0</v>
      </c>
      <c r="AM90" s="54">
        <v>0</v>
      </c>
      <c r="AN90" s="54">
        <v>0</v>
      </c>
      <c r="AO90" s="54">
        <v>0</v>
      </c>
      <c r="AP90" s="53">
        <v>0</v>
      </c>
      <c r="AQ90" s="53">
        <v>0</v>
      </c>
      <c r="AR90" s="53">
        <v>0</v>
      </c>
      <c r="AS90" s="53">
        <v>0</v>
      </c>
      <c r="AT90" s="53">
        <v>0</v>
      </c>
      <c r="AU90" s="54">
        <v>0</v>
      </c>
      <c r="AV90" s="54">
        <v>0</v>
      </c>
      <c r="AW90" s="54">
        <v>0</v>
      </c>
      <c r="AX90" s="53">
        <v>13.214123946379704</v>
      </c>
      <c r="AY90" s="54">
        <v>12.698253616494993</v>
      </c>
      <c r="AZ90" s="54">
        <v>0.34969856832993096</v>
      </c>
      <c r="BA90" s="54">
        <v>0.16617053460181186</v>
      </c>
      <c r="BB90" s="53">
        <v>0.19721633000781366</v>
      </c>
      <c r="BC90" s="53">
        <v>5.25683704203725</v>
      </c>
      <c r="BD90" s="54">
        <v>1.1674138469412982</v>
      </c>
      <c r="BE90" s="54">
        <v>2.350639436763151</v>
      </c>
      <c r="BF90" s="53">
        <v>0.5585224868782492</v>
      </c>
      <c r="BG90" s="54">
        <v>0.29628828323309475</v>
      </c>
      <c r="BH90" s="54">
        <v>0.003934429179559045</v>
      </c>
      <c r="BI90" s="54">
        <v>0</v>
      </c>
      <c r="BJ90" s="54">
        <v>0.11658936522156828</v>
      </c>
      <c r="BK90" s="119">
        <v>1388.9569734178597</v>
      </c>
      <c r="BL90" s="53">
        <v>206.89494399266448</v>
      </c>
      <c r="BM90" s="54">
        <v>7.936516635539552</v>
      </c>
      <c r="BN90" s="54">
        <v>3.972532203936761</v>
      </c>
      <c r="BO90" s="54">
        <v>25.8251514315576</v>
      </c>
      <c r="BP90" s="54">
        <v>25.384573070468203</v>
      </c>
      <c r="BQ90" s="54">
        <v>5.515509401220369</v>
      </c>
      <c r="BR90" s="54">
        <v>8.35608342707595</v>
      </c>
      <c r="BS90" s="54">
        <v>38.75772648069196</v>
      </c>
      <c r="BT90" s="54">
        <v>3.1506495795743414</v>
      </c>
      <c r="BU90" s="54">
        <v>18.687859688930615</v>
      </c>
      <c r="BV90" s="54">
        <v>5.383744877215749</v>
      </c>
      <c r="BW90" s="54">
        <v>4.887728691252214</v>
      </c>
      <c r="BX90" s="54">
        <v>7.092878090157731</v>
      </c>
      <c r="BY90" s="54">
        <v>5.666909262533785</v>
      </c>
      <c r="BZ90" s="54">
        <v>4.890389134268122</v>
      </c>
      <c r="CA90" s="54">
        <v>4.721417261551404</v>
      </c>
      <c r="CB90" s="54">
        <v>6.395251037644349</v>
      </c>
      <c r="CC90" s="53">
        <v>1.4442851904936502</v>
      </c>
      <c r="CD90" s="53">
        <v>6.921816307554574</v>
      </c>
      <c r="CE90" s="53">
        <v>1.3991249371442223</v>
      </c>
      <c r="CF90" s="53">
        <v>15.778547668042966</v>
      </c>
      <c r="CG90" s="54">
        <v>0.029671608083411537</v>
      </c>
      <c r="CH90" s="54">
        <v>0.0008318741113537524</v>
      </c>
      <c r="CI90" s="54">
        <v>0.49020615468236955</v>
      </c>
      <c r="CJ90" s="54">
        <v>1.767197330641126</v>
      </c>
      <c r="CK90" s="54">
        <v>2.831862659792731</v>
      </c>
      <c r="CL90" s="54">
        <v>2.005236635261442</v>
      </c>
      <c r="CM90" s="54">
        <v>0.5012879938766868</v>
      </c>
      <c r="CN90" s="54">
        <v>1.0019592393954966</v>
      </c>
      <c r="CO90" s="54">
        <v>2.2366923147551527</v>
      </c>
      <c r="CP90" s="54">
        <v>0</v>
      </c>
      <c r="CQ90" s="54">
        <v>0</v>
      </c>
      <c r="CR90" s="54">
        <v>0</v>
      </c>
      <c r="CS90" s="54">
        <v>0</v>
      </c>
      <c r="CT90" s="54">
        <v>0</v>
      </c>
      <c r="CU90" s="53">
        <v>0</v>
      </c>
      <c r="CV90" s="54">
        <v>0</v>
      </c>
      <c r="CW90" s="54">
        <v>0</v>
      </c>
      <c r="CX90" s="54">
        <v>0</v>
      </c>
      <c r="CY90" s="54">
        <v>0</v>
      </c>
      <c r="CZ90" s="53">
        <v>1032.421618665881</v>
      </c>
      <c r="DA90" s="54">
        <v>6.308260072312518</v>
      </c>
      <c r="DB90" s="54">
        <v>2.3051849191939002</v>
      </c>
      <c r="DC90" s="54">
        <v>686.2955283903625</v>
      </c>
      <c r="DD90" s="54">
        <v>257.89856084551786</v>
      </c>
      <c r="DE90" s="54">
        <v>9.041054459738868</v>
      </c>
      <c r="DF90" s="120">
        <v>59.24127682451485</v>
      </c>
      <c r="DG90" s="121">
        <v>51.74567800705212</v>
      </c>
      <c r="DH90" s="121">
        <v>1.7069864542347566</v>
      </c>
      <c r="DI90" s="53">
        <v>46.527467489325</v>
      </c>
      <c r="DJ90" s="54">
        <v>4.3481577198960455</v>
      </c>
      <c r="DK90" s="54">
        <v>25.477146671798057</v>
      </c>
      <c r="DL90" s="54">
        <v>0.2125880057576813</v>
      </c>
      <c r="DM90" s="53">
        <v>9.2861178656008</v>
      </c>
      <c r="DN90" s="54">
        <v>2.8882431935295414</v>
      </c>
      <c r="DO90" s="54">
        <v>0.9736910610137127</v>
      </c>
      <c r="DP90" s="53">
        <v>1.2397850541996247</v>
      </c>
      <c r="DQ90" s="53">
        <v>1.6016120526043816</v>
      </c>
      <c r="DR90" s="54">
        <v>0.513183711872181</v>
      </c>
      <c r="DS90" s="54">
        <v>0.03869686961354867</v>
      </c>
      <c r="DT90" s="53">
        <v>6.20032297491924</v>
      </c>
      <c r="DU90" s="53">
        <v>0</v>
      </c>
      <c r="DV90" s="54">
        <v>0</v>
      </c>
      <c r="DW90" s="54">
        <v>0</v>
      </c>
      <c r="DX90" s="54">
        <v>0</v>
      </c>
      <c r="DY90" s="122">
        <v>150.82378644638226</v>
      </c>
      <c r="DZ90" s="53">
        <v>99.50394291560426</v>
      </c>
      <c r="EA90" s="54">
        <v>12.784322322180264</v>
      </c>
      <c r="EB90" s="54">
        <v>33.898522400991546</v>
      </c>
      <c r="EC90" s="54">
        <v>6.394431024078338</v>
      </c>
      <c r="ED90" s="54">
        <v>4.521260334266977</v>
      </c>
      <c r="EE90" s="54">
        <v>10.444136524692532</v>
      </c>
      <c r="EF90" s="54">
        <v>31.461282578924262</v>
      </c>
      <c r="EG90" s="53">
        <v>51.319843530778016</v>
      </c>
      <c r="EH90" s="54">
        <v>35.827026624674886</v>
      </c>
      <c r="EI90" s="54">
        <v>15.452468557796541</v>
      </c>
      <c r="EJ90" s="54">
        <v>0.0403448719398515</v>
      </c>
    </row>
    <row r="91" spans="1:140" ht="12.75">
      <c r="A91" s="13">
        <v>71</v>
      </c>
      <c r="B91" s="13" t="s">
        <v>141</v>
      </c>
      <c r="C91" s="13">
        <v>8</v>
      </c>
      <c r="D91" s="13" t="s">
        <v>142</v>
      </c>
      <c r="E91" s="13">
        <v>0</v>
      </c>
      <c r="F91" s="27">
        <v>0</v>
      </c>
      <c r="G91" s="27">
        <v>0.1</v>
      </c>
      <c r="H91" s="54">
        <v>0</v>
      </c>
      <c r="I91" s="111" t="s">
        <v>141</v>
      </c>
      <c r="J91" s="112" t="s">
        <v>778</v>
      </c>
      <c r="K91" s="113" t="s">
        <v>776</v>
      </c>
      <c r="L91" s="114">
        <v>148.011</v>
      </c>
      <c r="M91" s="115">
        <v>604.1766490328421</v>
      </c>
      <c r="N91" s="116">
        <v>599.9256131614487</v>
      </c>
      <c r="O91" s="117">
        <v>608.736783586874</v>
      </c>
      <c r="P91" s="118">
        <v>72.50623264487099</v>
      </c>
      <c r="Q91" s="115">
        <v>26.015904223334754</v>
      </c>
      <c r="R91" s="53">
        <v>3.806203592976198</v>
      </c>
      <c r="S91" s="53">
        <v>0.2782225645391221</v>
      </c>
      <c r="T91" s="54">
        <v>0</v>
      </c>
      <c r="U91" s="54">
        <v>0</v>
      </c>
      <c r="V91" s="54">
        <v>0.2782225645391221</v>
      </c>
      <c r="W91" s="53">
        <v>6.966374120842371</v>
      </c>
      <c r="X91" s="53">
        <v>4.307179871766288</v>
      </c>
      <c r="Y91" s="53">
        <v>0.37841782029714005</v>
      </c>
      <c r="Z91" s="53">
        <v>0</v>
      </c>
      <c r="AA91" s="53">
        <v>0</v>
      </c>
      <c r="AB91" s="53">
        <v>0</v>
      </c>
      <c r="AC91" s="54">
        <v>0</v>
      </c>
      <c r="AD91" s="54">
        <v>0.37841782029714005</v>
      </c>
      <c r="AE91" s="53">
        <v>0.9666173460080669</v>
      </c>
      <c r="AF91" s="53">
        <v>0.139313969907642</v>
      </c>
      <c r="AG91" s="53">
        <v>0.07175142388065753</v>
      </c>
      <c r="AH91" s="53">
        <v>0</v>
      </c>
      <c r="AI91" s="53">
        <v>0</v>
      </c>
      <c r="AJ91" s="54">
        <v>0</v>
      </c>
      <c r="AK91" s="53">
        <v>0</v>
      </c>
      <c r="AL91" s="54">
        <v>0</v>
      </c>
      <c r="AM91" s="54">
        <v>0</v>
      </c>
      <c r="AN91" s="54">
        <v>0</v>
      </c>
      <c r="AO91" s="54">
        <v>0</v>
      </c>
      <c r="AP91" s="53">
        <v>0</v>
      </c>
      <c r="AQ91" s="53">
        <v>0</v>
      </c>
      <c r="AR91" s="53">
        <v>0</v>
      </c>
      <c r="AS91" s="53">
        <v>0</v>
      </c>
      <c r="AT91" s="53">
        <v>1.0356662680476452</v>
      </c>
      <c r="AU91" s="54">
        <v>0</v>
      </c>
      <c r="AV91" s="54">
        <v>0</v>
      </c>
      <c r="AW91" s="54">
        <v>0</v>
      </c>
      <c r="AX91" s="53">
        <v>16.316827803338942</v>
      </c>
      <c r="AY91" s="54">
        <v>16.120288356946443</v>
      </c>
      <c r="AZ91" s="54">
        <v>0.19653944639249787</v>
      </c>
      <c r="BA91" s="54">
        <v>0</v>
      </c>
      <c r="BB91" s="53">
        <v>0.24045510131003775</v>
      </c>
      <c r="BC91" s="53">
        <v>16.111370100870882</v>
      </c>
      <c r="BD91" s="54">
        <v>8.906027254731068</v>
      </c>
      <c r="BE91" s="54">
        <v>5.258122707096094</v>
      </c>
      <c r="BF91" s="53">
        <v>13.82160785347035</v>
      </c>
      <c r="BG91" s="54">
        <v>5.721669335387234</v>
      </c>
      <c r="BH91" s="54">
        <v>0</v>
      </c>
      <c r="BI91" s="54">
        <v>0</v>
      </c>
      <c r="BJ91" s="54">
        <v>8.099938518083116</v>
      </c>
      <c r="BK91" s="119">
        <v>484.23360425914285</v>
      </c>
      <c r="BL91" s="53">
        <v>93.5635864901933</v>
      </c>
      <c r="BM91" s="54">
        <v>2.1531507793339686</v>
      </c>
      <c r="BN91" s="54">
        <v>2.674193134294073</v>
      </c>
      <c r="BO91" s="54">
        <v>13.160373215504254</v>
      </c>
      <c r="BP91" s="54">
        <v>3.529737654633777</v>
      </c>
      <c r="BQ91" s="54">
        <v>0</v>
      </c>
      <c r="BR91" s="54">
        <v>2.583321509887779</v>
      </c>
      <c r="BS91" s="54">
        <v>5.9390856085020705</v>
      </c>
      <c r="BT91" s="54">
        <v>0.7122443602164703</v>
      </c>
      <c r="BU91" s="54">
        <v>8.849207153522373</v>
      </c>
      <c r="BV91" s="54">
        <v>8.390795278729282</v>
      </c>
      <c r="BW91" s="54">
        <v>0.940403078149597</v>
      </c>
      <c r="BX91" s="54">
        <v>1.5141442190107492</v>
      </c>
      <c r="BY91" s="54">
        <v>14.29238367418638</v>
      </c>
      <c r="BZ91" s="54">
        <v>2.2582781009519564</v>
      </c>
      <c r="CA91" s="54">
        <v>9.135942598860895</v>
      </c>
      <c r="CB91" s="54">
        <v>2.5829836971576436</v>
      </c>
      <c r="CC91" s="53">
        <v>1.580828451939383</v>
      </c>
      <c r="CD91" s="53">
        <v>59.296606333313065</v>
      </c>
      <c r="CE91" s="53">
        <v>10.97573828972171</v>
      </c>
      <c r="CF91" s="53">
        <v>18.987913060515773</v>
      </c>
      <c r="CG91" s="54">
        <v>0</v>
      </c>
      <c r="CH91" s="54">
        <v>0</v>
      </c>
      <c r="CI91" s="54">
        <v>0</v>
      </c>
      <c r="CJ91" s="54">
        <v>4.520542392119504</v>
      </c>
      <c r="CK91" s="54">
        <v>3.1242948159258432</v>
      </c>
      <c r="CL91" s="54">
        <v>2.94288937984339</v>
      </c>
      <c r="CM91" s="54">
        <v>0</v>
      </c>
      <c r="CN91" s="54">
        <v>0</v>
      </c>
      <c r="CO91" s="54">
        <v>0.04060509016221767</v>
      </c>
      <c r="CP91" s="54">
        <v>0</v>
      </c>
      <c r="CQ91" s="54">
        <v>0</v>
      </c>
      <c r="CR91" s="54">
        <v>0</v>
      </c>
      <c r="CS91" s="54">
        <v>0</v>
      </c>
      <c r="CT91" s="54">
        <v>0</v>
      </c>
      <c r="CU91" s="53">
        <v>0</v>
      </c>
      <c r="CV91" s="54">
        <v>0</v>
      </c>
      <c r="CW91" s="54">
        <v>0</v>
      </c>
      <c r="CX91" s="54">
        <v>0</v>
      </c>
      <c r="CY91" s="54">
        <v>0</v>
      </c>
      <c r="CZ91" s="53">
        <v>231.01431650350315</v>
      </c>
      <c r="DA91" s="54">
        <v>2.4147529575504527</v>
      </c>
      <c r="DB91" s="54">
        <v>31.68825290012229</v>
      </c>
      <c r="DC91" s="54">
        <v>47.964408050752986</v>
      </c>
      <c r="DD91" s="54">
        <v>81.38577538155948</v>
      </c>
      <c r="DE91" s="54">
        <v>0.35571680483207324</v>
      </c>
      <c r="DF91" s="120">
        <v>20.613265230286938</v>
      </c>
      <c r="DG91" s="121">
        <v>8.236009485781462</v>
      </c>
      <c r="DH91" s="121">
        <v>1.9461391383072877</v>
      </c>
      <c r="DI91" s="53">
        <v>25.686671936545256</v>
      </c>
      <c r="DJ91" s="54">
        <v>1.728114802278209</v>
      </c>
      <c r="DK91" s="54">
        <v>13.595611137010087</v>
      </c>
      <c r="DL91" s="54">
        <v>0.6885299065609989</v>
      </c>
      <c r="DM91" s="53">
        <v>11.380775753153483</v>
      </c>
      <c r="DN91" s="54">
        <v>8.332961739330184</v>
      </c>
      <c r="DO91" s="54">
        <v>0.7625784570065739</v>
      </c>
      <c r="DP91" s="53">
        <v>3.890994588240063</v>
      </c>
      <c r="DQ91" s="53">
        <v>3.156049212558526</v>
      </c>
      <c r="DR91" s="54">
        <v>1.0617454108140612</v>
      </c>
      <c r="DS91" s="54">
        <v>0</v>
      </c>
      <c r="DT91" s="53">
        <v>4.086858409172291</v>
      </c>
      <c r="DU91" s="53">
        <v>0</v>
      </c>
      <c r="DV91" s="54">
        <v>0</v>
      </c>
      <c r="DW91" s="54">
        <v>0</v>
      </c>
      <c r="DX91" s="54">
        <v>0</v>
      </c>
      <c r="DY91" s="122">
        <v>47.436812128828265</v>
      </c>
      <c r="DZ91" s="53">
        <v>33.71803447041098</v>
      </c>
      <c r="EA91" s="54">
        <v>14.624521150455031</v>
      </c>
      <c r="EB91" s="54">
        <v>0.4711811959921898</v>
      </c>
      <c r="EC91" s="54">
        <v>2.474207998054199</v>
      </c>
      <c r="ED91" s="54">
        <v>1.319361398814953</v>
      </c>
      <c r="EE91" s="54">
        <v>7.35891251325915</v>
      </c>
      <c r="EF91" s="54">
        <v>7.469850213835459</v>
      </c>
      <c r="EG91" s="53">
        <v>13.71877765841728</v>
      </c>
      <c r="EH91" s="54">
        <v>5.382099979055611</v>
      </c>
      <c r="EI91" s="54">
        <v>7.6202444412915264</v>
      </c>
      <c r="EJ91" s="54">
        <v>0</v>
      </c>
    </row>
    <row r="92" spans="1:140" ht="12.75">
      <c r="A92" s="13">
        <v>72</v>
      </c>
      <c r="B92" s="13" t="s">
        <v>143</v>
      </c>
      <c r="C92" s="13">
        <v>8</v>
      </c>
      <c r="D92" s="13" t="s">
        <v>144</v>
      </c>
      <c r="E92" s="13">
        <v>0</v>
      </c>
      <c r="F92" s="27">
        <v>0</v>
      </c>
      <c r="G92" s="27">
        <v>176.3</v>
      </c>
      <c r="H92" s="54">
        <v>0</v>
      </c>
      <c r="I92" s="111" t="s">
        <v>143</v>
      </c>
      <c r="J92" s="112" t="s">
        <v>776</v>
      </c>
      <c r="K92" s="113" t="s">
        <v>776</v>
      </c>
      <c r="L92" s="114">
        <v>176257.3</v>
      </c>
      <c r="M92" s="115">
        <v>695.1437358906554</v>
      </c>
      <c r="N92" s="116">
        <v>669.5465069904227</v>
      </c>
      <c r="O92" s="117">
        <v>716.2305148550134</v>
      </c>
      <c r="P92" s="118">
        <v>130.13621563475667</v>
      </c>
      <c r="Q92" s="115">
        <v>48.8258245190412</v>
      </c>
      <c r="R92" s="53">
        <v>7.899099781966478</v>
      </c>
      <c r="S92" s="53">
        <v>0.2884594283470812</v>
      </c>
      <c r="T92" s="54">
        <v>0.14129372230256562</v>
      </c>
      <c r="U92" s="54">
        <v>0</v>
      </c>
      <c r="V92" s="54">
        <v>0</v>
      </c>
      <c r="W92" s="53">
        <v>7.374951278613709</v>
      </c>
      <c r="X92" s="53">
        <v>9.83221687839312</v>
      </c>
      <c r="Y92" s="53">
        <v>0.10110384080545885</v>
      </c>
      <c r="Z92" s="53">
        <v>0.04559033866966078</v>
      </c>
      <c r="AA92" s="53">
        <v>0</v>
      </c>
      <c r="AB92" s="53">
        <v>0.010566938220431154</v>
      </c>
      <c r="AC92" s="54">
        <v>4.964333392148864E-07</v>
      </c>
      <c r="AD92" s="54">
        <v>0.04494605329821801</v>
      </c>
      <c r="AE92" s="53">
        <v>1.9827910673770675</v>
      </c>
      <c r="AF92" s="53">
        <v>0.7637556004772569</v>
      </c>
      <c r="AG92" s="53">
        <v>0.7083751992116072</v>
      </c>
      <c r="AH92" s="53">
        <v>0.35459535576682505</v>
      </c>
      <c r="AI92" s="53">
        <v>5.550449257988181</v>
      </c>
      <c r="AJ92" s="54">
        <v>0</v>
      </c>
      <c r="AK92" s="53">
        <v>4.839527213908304</v>
      </c>
      <c r="AL92" s="54">
        <v>0.500986455596449</v>
      </c>
      <c r="AM92" s="54">
        <v>0.20860934554200025</v>
      </c>
      <c r="AN92" s="54">
        <v>0.001323803326160108</v>
      </c>
      <c r="AO92" s="54">
        <v>2.677903269822016E-06</v>
      </c>
      <c r="AP92" s="53">
        <v>0.24556304901981366</v>
      </c>
      <c r="AQ92" s="53">
        <v>0.2496350505766286</v>
      </c>
      <c r="AR92" s="53">
        <v>0</v>
      </c>
      <c r="AS92" s="53">
        <v>0</v>
      </c>
      <c r="AT92" s="53">
        <v>0.04337834518059678</v>
      </c>
      <c r="AU92" s="54">
        <v>0.023312339403814768</v>
      </c>
      <c r="AV92" s="54">
        <v>0</v>
      </c>
      <c r="AW92" s="54">
        <v>0.0023663133385113696</v>
      </c>
      <c r="AX92" s="53">
        <v>29.60261504062527</v>
      </c>
      <c r="AY92" s="54">
        <v>29.34446970423353</v>
      </c>
      <c r="AZ92" s="54">
        <v>0.15890309224071855</v>
      </c>
      <c r="BA92" s="54">
        <v>0.09924859849776436</v>
      </c>
      <c r="BB92" s="53">
        <v>2.6095565970884613</v>
      </c>
      <c r="BC92" s="53">
        <v>40.22370704645992</v>
      </c>
      <c r="BD92" s="54">
        <v>3.2867410314352936</v>
      </c>
      <c r="BE92" s="54">
        <v>23.249567535642495</v>
      </c>
      <c r="BF92" s="53">
        <v>8.8745373950469</v>
      </c>
      <c r="BG92" s="54">
        <v>6.402736227095275</v>
      </c>
      <c r="BH92" s="54">
        <v>0.0018987582358290977</v>
      </c>
      <c r="BI92" s="54">
        <v>0</v>
      </c>
      <c r="BJ92" s="54">
        <v>1.9989628798353316</v>
      </c>
      <c r="BK92" s="119">
        <v>487.2105722713329</v>
      </c>
      <c r="BL92" s="53">
        <v>100.84586567478341</v>
      </c>
      <c r="BM92" s="54">
        <v>4.162075556586877</v>
      </c>
      <c r="BN92" s="54">
        <v>4.775386324424577</v>
      </c>
      <c r="BO92" s="54">
        <v>10.031459689896534</v>
      </c>
      <c r="BP92" s="54">
        <v>7.191004287481994</v>
      </c>
      <c r="BQ92" s="54">
        <v>4.274872586837539</v>
      </c>
      <c r="BR92" s="54">
        <v>3.768198537025133</v>
      </c>
      <c r="BS92" s="54">
        <v>12.279780752343308</v>
      </c>
      <c r="BT92" s="54">
        <v>1.7228154521826897</v>
      </c>
      <c r="BU92" s="54">
        <v>7.99148177125146</v>
      </c>
      <c r="BV92" s="54">
        <v>3.7230248052137416</v>
      </c>
      <c r="BW92" s="54">
        <v>2.6925460675954986</v>
      </c>
      <c r="BX92" s="54">
        <v>1.707125889253949</v>
      </c>
      <c r="BY92" s="54">
        <v>6.781409904724514</v>
      </c>
      <c r="BZ92" s="54">
        <v>1.8655624476262829</v>
      </c>
      <c r="CA92" s="54">
        <v>4.150179311722125</v>
      </c>
      <c r="CB92" s="54">
        <v>4.0604321069255</v>
      </c>
      <c r="CC92" s="53">
        <v>1.211119766386981</v>
      </c>
      <c r="CD92" s="53">
        <v>30.42923612241876</v>
      </c>
      <c r="CE92" s="53">
        <v>6.822730179118823</v>
      </c>
      <c r="CF92" s="53">
        <v>13.519967683608</v>
      </c>
      <c r="CG92" s="54">
        <v>0.07207582324249834</v>
      </c>
      <c r="CH92" s="54">
        <v>0.014090423488842733</v>
      </c>
      <c r="CI92" s="54">
        <v>0.12528439956813137</v>
      </c>
      <c r="CJ92" s="54">
        <v>1.245985272666721</v>
      </c>
      <c r="CK92" s="54">
        <v>3.8549353700527584</v>
      </c>
      <c r="CL92" s="54">
        <v>2.455978844564169</v>
      </c>
      <c r="CM92" s="54">
        <v>0.9462507368489136</v>
      </c>
      <c r="CN92" s="54">
        <v>0.24217572832444392</v>
      </c>
      <c r="CO92" s="54">
        <v>0.4230945328221867</v>
      </c>
      <c r="CP92" s="54">
        <v>0.0016135501905452996</v>
      </c>
      <c r="CQ92" s="54">
        <v>0</v>
      </c>
      <c r="CR92" s="54">
        <v>0</v>
      </c>
      <c r="CS92" s="54">
        <v>0</v>
      </c>
      <c r="CT92" s="54">
        <v>0</v>
      </c>
      <c r="CU92" s="53">
        <v>0.03178228646416348</v>
      </c>
      <c r="CV92" s="54">
        <v>0</v>
      </c>
      <c r="CW92" s="54">
        <v>0</v>
      </c>
      <c r="CX92" s="54">
        <v>0</v>
      </c>
      <c r="CY92" s="54">
        <v>0</v>
      </c>
      <c r="CZ92" s="53">
        <v>224.79120013752623</v>
      </c>
      <c r="DA92" s="54">
        <v>1.7334442318133776</v>
      </c>
      <c r="DB92" s="54">
        <v>20.56673964709547</v>
      </c>
      <c r="DC92" s="54">
        <v>79.20301740693861</v>
      </c>
      <c r="DD92" s="54">
        <v>73.28592915016853</v>
      </c>
      <c r="DE92" s="54">
        <v>12.684081737323789</v>
      </c>
      <c r="DF92" s="120">
        <v>50.06338460875096</v>
      </c>
      <c r="DG92" s="121">
        <v>26.517710188457443</v>
      </c>
      <c r="DH92" s="121">
        <v>2.2261772987558532</v>
      </c>
      <c r="DI92" s="53">
        <v>36.10418972717726</v>
      </c>
      <c r="DJ92" s="54">
        <v>2.53343492723422</v>
      </c>
      <c r="DK92" s="54">
        <v>12.507555715422852</v>
      </c>
      <c r="DL92" s="54">
        <v>0.44555334729398444</v>
      </c>
      <c r="DM92" s="53">
        <v>11.393485546414249</v>
      </c>
      <c r="DN92" s="54">
        <v>8.099102845669371</v>
      </c>
      <c r="DO92" s="54">
        <v>0.3365629678884222</v>
      </c>
      <c r="DP92" s="53">
        <v>1.4488778620800387</v>
      </c>
      <c r="DQ92" s="53">
        <v>2.1328512350977804</v>
      </c>
      <c r="DR92" s="54">
        <v>0.2262585436177679</v>
      </c>
      <c r="DS92" s="54">
        <v>0.06091759036363317</v>
      </c>
      <c r="DT92" s="53">
        <v>8.376923962865652</v>
      </c>
      <c r="DU92" s="53">
        <v>0.038929054285978516</v>
      </c>
      <c r="DV92" s="54">
        <v>0</v>
      </c>
      <c r="DW92" s="54">
        <v>0</v>
      </c>
      <c r="DX92" s="54">
        <v>0</v>
      </c>
      <c r="DY92" s="122">
        <v>77.79694798456576</v>
      </c>
      <c r="DZ92" s="53">
        <v>40.10133480996248</v>
      </c>
      <c r="EA92" s="54">
        <v>19.785058547929648</v>
      </c>
      <c r="EB92" s="54">
        <v>0.2006477462210076</v>
      </c>
      <c r="EC92" s="54">
        <v>3.4412339233609055</v>
      </c>
      <c r="ED92" s="54">
        <v>0.778384781793435</v>
      </c>
      <c r="EE92" s="54">
        <v>4.375923720606182</v>
      </c>
      <c r="EF92" s="54">
        <v>11.52008455819986</v>
      </c>
      <c r="EG92" s="53">
        <v>37.69558480698388</v>
      </c>
      <c r="EH92" s="54">
        <v>5.011449171183265</v>
      </c>
      <c r="EI92" s="54">
        <v>32.63184560299063</v>
      </c>
      <c r="EJ92" s="54">
        <v>0</v>
      </c>
    </row>
    <row r="93" spans="1:140" ht="12.75">
      <c r="A93" s="13">
        <v>73</v>
      </c>
      <c r="B93" s="13" t="s">
        <v>145</v>
      </c>
      <c r="C93" s="13">
        <v>8</v>
      </c>
      <c r="D93" s="13" t="s">
        <v>146</v>
      </c>
      <c r="E93" s="13">
        <v>0</v>
      </c>
      <c r="F93" s="27">
        <v>0</v>
      </c>
      <c r="G93" s="27">
        <v>43.5</v>
      </c>
      <c r="H93" s="54">
        <v>0</v>
      </c>
      <c r="I93" s="111" t="s">
        <v>145</v>
      </c>
      <c r="J93" s="112" t="s">
        <v>778</v>
      </c>
      <c r="K93" s="113" t="s">
        <v>776</v>
      </c>
      <c r="L93" s="114">
        <v>43526.43</v>
      </c>
      <c r="M93" s="115">
        <v>559.9998207985356</v>
      </c>
      <c r="N93" s="116">
        <v>530.4135866284464</v>
      </c>
      <c r="O93" s="117">
        <v>590.2573167099042</v>
      </c>
      <c r="P93" s="118">
        <v>90.05843116469693</v>
      </c>
      <c r="Q93" s="115">
        <v>46.034397950854235</v>
      </c>
      <c r="R93" s="53">
        <v>6.688586681701211</v>
      </c>
      <c r="S93" s="53">
        <v>0.41841658045468005</v>
      </c>
      <c r="T93" s="54">
        <v>0.37227381156690315</v>
      </c>
      <c r="U93" s="54">
        <v>0</v>
      </c>
      <c r="V93" s="54">
        <v>0.004198598414802225</v>
      </c>
      <c r="W93" s="53">
        <v>8.966965588494164</v>
      </c>
      <c r="X93" s="53">
        <v>6.102039611334998</v>
      </c>
      <c r="Y93" s="53">
        <v>0.2021096147788826</v>
      </c>
      <c r="Z93" s="53">
        <v>0.1164398274795337</v>
      </c>
      <c r="AA93" s="53">
        <v>0</v>
      </c>
      <c r="AB93" s="53">
        <v>0.003265831817587613</v>
      </c>
      <c r="AC93" s="54">
        <v>0.0002793704882297951</v>
      </c>
      <c r="AD93" s="54">
        <v>0.08212481473899881</v>
      </c>
      <c r="AE93" s="53">
        <v>4.707739642327661</v>
      </c>
      <c r="AF93" s="53">
        <v>0.8393024651918385</v>
      </c>
      <c r="AG93" s="53">
        <v>0.20212431848878945</v>
      </c>
      <c r="AH93" s="53">
        <v>0.5215222107579234</v>
      </c>
      <c r="AI93" s="53">
        <v>0.1829118537863087</v>
      </c>
      <c r="AJ93" s="54">
        <v>0</v>
      </c>
      <c r="AK93" s="53">
        <v>0.16042275922927746</v>
      </c>
      <c r="AL93" s="54">
        <v>0</v>
      </c>
      <c r="AM93" s="54">
        <v>0.022489094557031207</v>
      </c>
      <c r="AN93" s="54">
        <v>0</v>
      </c>
      <c r="AO93" s="54">
        <v>0</v>
      </c>
      <c r="AP93" s="53">
        <v>0.07455401235525173</v>
      </c>
      <c r="AQ93" s="53">
        <v>0.09189818691769576</v>
      </c>
      <c r="AR93" s="53">
        <v>0</v>
      </c>
      <c r="AS93" s="53">
        <v>0.018391584147838452</v>
      </c>
      <c r="AT93" s="53">
        <v>0.10299489298800751</v>
      </c>
      <c r="AU93" s="54">
        <v>0.0707303585430737</v>
      </c>
      <c r="AV93" s="54">
        <v>0.011677962102566188</v>
      </c>
      <c r="AW93" s="54">
        <v>0.013525804896013755</v>
      </c>
      <c r="AX93" s="53">
        <v>16.87224980316557</v>
      </c>
      <c r="AY93" s="54">
        <v>16.50457894203591</v>
      </c>
      <c r="AZ93" s="54">
        <v>0.31754407609353674</v>
      </c>
      <c r="BA93" s="54">
        <v>0.05012586605425715</v>
      </c>
      <c r="BB93" s="53">
        <v>3.103861263145174</v>
      </c>
      <c r="BC93" s="53">
        <v>16.93890815304632</v>
      </c>
      <c r="BD93" s="54">
        <v>0.40576334884344983</v>
      </c>
      <c r="BE93" s="54">
        <v>10.757110105285454</v>
      </c>
      <c r="BF93" s="53">
        <v>7.109016291940323</v>
      </c>
      <c r="BG93" s="54">
        <v>5.610046585488403</v>
      </c>
      <c r="BH93" s="54">
        <v>0</v>
      </c>
      <c r="BI93" s="54">
        <v>0</v>
      </c>
      <c r="BJ93" s="54">
        <v>1.1981825755064222</v>
      </c>
      <c r="BK93" s="119">
        <v>336.0261799554891</v>
      </c>
      <c r="BL93" s="53">
        <v>77.68638503088813</v>
      </c>
      <c r="BM93" s="54">
        <v>1.8116399622022756</v>
      </c>
      <c r="BN93" s="54">
        <v>2.463484829791922</v>
      </c>
      <c r="BO93" s="54">
        <v>15.59685689821104</v>
      </c>
      <c r="BP93" s="54">
        <v>5.445610862181898</v>
      </c>
      <c r="BQ93" s="54">
        <v>1.0851854838542927</v>
      </c>
      <c r="BR93" s="54">
        <v>2.9827509400610155</v>
      </c>
      <c r="BS93" s="54">
        <v>6.833050631535827</v>
      </c>
      <c r="BT93" s="54">
        <v>0.6558624265762204</v>
      </c>
      <c r="BU93" s="54">
        <v>5.6837765008524705</v>
      </c>
      <c r="BV93" s="54">
        <v>4.984493329684976</v>
      </c>
      <c r="BW93" s="54">
        <v>1.2839814797583904</v>
      </c>
      <c r="BX93" s="54">
        <v>1.3615628481361783</v>
      </c>
      <c r="BY93" s="54">
        <v>5.052098230890978</v>
      </c>
      <c r="BZ93" s="54">
        <v>1.5011263271534099</v>
      </c>
      <c r="CA93" s="54">
        <v>4.234117064045914</v>
      </c>
      <c r="CB93" s="54">
        <v>4.056470976369989</v>
      </c>
      <c r="CC93" s="53">
        <v>1.4637635110437497</v>
      </c>
      <c r="CD93" s="53">
        <v>20.44144672558719</v>
      </c>
      <c r="CE93" s="53">
        <v>2.7035964125704774</v>
      </c>
      <c r="CF93" s="53">
        <v>4.921060606165035</v>
      </c>
      <c r="CG93" s="54">
        <v>0.008837159399472919</v>
      </c>
      <c r="CH93" s="54">
        <v>0</v>
      </c>
      <c r="CI93" s="54">
        <v>0.01724951942991879</v>
      </c>
      <c r="CJ93" s="54">
        <v>1.0649235418572118</v>
      </c>
      <c r="CK93" s="54">
        <v>0.02965278797273289</v>
      </c>
      <c r="CL93" s="54">
        <v>0.4395984233028071</v>
      </c>
      <c r="CM93" s="54">
        <v>0.29508301048351543</v>
      </c>
      <c r="CN93" s="54">
        <v>0.1206191272750832</v>
      </c>
      <c r="CO93" s="54">
        <v>0.8298930098333357</v>
      </c>
      <c r="CP93" s="54">
        <v>0</v>
      </c>
      <c r="CQ93" s="54">
        <v>0</v>
      </c>
      <c r="CR93" s="54">
        <v>0</v>
      </c>
      <c r="CS93" s="54">
        <v>0</v>
      </c>
      <c r="CT93" s="54">
        <v>0</v>
      </c>
      <c r="CU93" s="53">
        <v>0.013543725042462706</v>
      </c>
      <c r="CV93" s="54">
        <v>0</v>
      </c>
      <c r="CW93" s="54">
        <v>0</v>
      </c>
      <c r="CX93" s="54">
        <v>0</v>
      </c>
      <c r="CY93" s="54">
        <v>0</v>
      </c>
      <c r="CZ93" s="53">
        <v>153.12611211165262</v>
      </c>
      <c r="DA93" s="54">
        <v>0.873326620170779</v>
      </c>
      <c r="DB93" s="54">
        <v>16.933189788365368</v>
      </c>
      <c r="DC93" s="54">
        <v>71.88411730527865</v>
      </c>
      <c r="DD93" s="54">
        <v>40.76902240776466</v>
      </c>
      <c r="DE93" s="54">
        <v>3.199943115022298</v>
      </c>
      <c r="DF93" s="120">
        <v>35.39895185522911</v>
      </c>
      <c r="DG93" s="121">
        <v>26.650267435211205</v>
      </c>
      <c r="DH93" s="121">
        <v>1.9083230579673087</v>
      </c>
      <c r="DI93" s="53">
        <v>20.995475622512576</v>
      </c>
      <c r="DJ93" s="54">
        <v>2.8188528211479786</v>
      </c>
      <c r="DK93" s="54">
        <v>4.74297570464658</v>
      </c>
      <c r="DL93" s="54">
        <v>0.5631426698674805</v>
      </c>
      <c r="DM93" s="53">
        <v>8.873041046554931</v>
      </c>
      <c r="DN93" s="54">
        <v>6.998584538176001</v>
      </c>
      <c r="DO93" s="54">
        <v>0.26928695967025096</v>
      </c>
      <c r="DP93" s="53">
        <v>1.3973700576867893</v>
      </c>
      <c r="DQ93" s="53">
        <v>2.5265614478375555</v>
      </c>
      <c r="DR93" s="54">
        <v>0.3328432862515947</v>
      </c>
      <c r="DS93" s="54">
        <v>0.04514360585051427</v>
      </c>
      <c r="DT93" s="53">
        <v>6.468722566955297</v>
      </c>
      <c r="DU93" s="53">
        <v>0.010038957938889086</v>
      </c>
      <c r="DV93" s="54">
        <v>0</v>
      </c>
      <c r="DW93" s="54">
        <v>0</v>
      </c>
      <c r="DX93" s="54">
        <v>0</v>
      </c>
      <c r="DY93" s="122">
        <v>133.91543942381674</v>
      </c>
      <c r="DZ93" s="53">
        <v>36.21036689661891</v>
      </c>
      <c r="EA93" s="54">
        <v>18.51104489846744</v>
      </c>
      <c r="EB93" s="54">
        <v>0.30546314044133643</v>
      </c>
      <c r="EC93" s="54">
        <v>3.168690839106263</v>
      </c>
      <c r="ED93" s="54">
        <v>0.5078410979260187</v>
      </c>
      <c r="EE93" s="54">
        <v>3.156861244995282</v>
      </c>
      <c r="EF93" s="54">
        <v>10.56047325728299</v>
      </c>
      <c r="EG93" s="53">
        <v>97.70504955265112</v>
      </c>
      <c r="EH93" s="54">
        <v>6.109515528840752</v>
      </c>
      <c r="EI93" s="54">
        <v>72.37002896860596</v>
      </c>
      <c r="EJ93" s="54">
        <v>18.957481695604258</v>
      </c>
    </row>
    <row r="94" spans="1:140" ht="12.75">
      <c r="A94" s="10">
        <v>74</v>
      </c>
      <c r="B94" s="10" t="s">
        <v>147</v>
      </c>
      <c r="C94" s="10">
        <v>6</v>
      </c>
      <c r="D94" s="10" t="s">
        <v>148</v>
      </c>
      <c r="E94" s="10">
        <v>0</v>
      </c>
      <c r="F94" s="25">
        <v>0</v>
      </c>
      <c r="G94" s="25">
        <v>2.8</v>
      </c>
      <c r="H94" s="54">
        <v>0</v>
      </c>
      <c r="I94" s="111" t="s">
        <v>147</v>
      </c>
      <c r="J94" s="112" t="s">
        <v>781</v>
      </c>
      <c r="K94" s="113" t="s">
        <v>780</v>
      </c>
      <c r="L94" s="114">
        <v>2768.286</v>
      </c>
      <c r="M94" s="125">
        <v>301.53360960536594</v>
      </c>
      <c r="N94" s="126">
        <v>223.54451852479318</v>
      </c>
      <c r="O94" s="127">
        <v>398.9143884389913</v>
      </c>
      <c r="P94" s="128">
        <v>39.06926162975935</v>
      </c>
      <c r="Q94" s="125">
        <v>13.17353409293693</v>
      </c>
      <c r="R94" s="57">
        <v>1.0154044777165365</v>
      </c>
      <c r="S94" s="55">
        <v>0.004132520989522036</v>
      </c>
      <c r="T94" s="56">
        <v>0.0034786868119840216</v>
      </c>
      <c r="U94" s="56">
        <v>0</v>
      </c>
      <c r="V94" s="56">
        <v>0</v>
      </c>
      <c r="W94" s="57">
        <v>1.806171761154736</v>
      </c>
      <c r="X94" s="55">
        <v>6.2347026282689</v>
      </c>
      <c r="Y94" s="55">
        <v>0.04774795667788661</v>
      </c>
      <c r="Z94" s="55">
        <v>0.04521931621226997</v>
      </c>
      <c r="AA94" s="55">
        <v>0</v>
      </c>
      <c r="AB94" s="55">
        <v>0</v>
      </c>
      <c r="AC94" s="56">
        <v>0.0025286404656166303</v>
      </c>
      <c r="AD94" s="56">
        <v>0</v>
      </c>
      <c r="AE94" s="55">
        <v>0.4200216307130116</v>
      </c>
      <c r="AF94" s="55">
        <v>0.2370275325598583</v>
      </c>
      <c r="AG94" s="55">
        <v>0.03381514771233897</v>
      </c>
      <c r="AH94" s="55">
        <v>0</v>
      </c>
      <c r="AI94" s="55">
        <v>0.020149652167442238</v>
      </c>
      <c r="AJ94" s="56">
        <v>0</v>
      </c>
      <c r="AK94" s="57">
        <v>0</v>
      </c>
      <c r="AL94" s="56">
        <v>0.020149652167442238</v>
      </c>
      <c r="AM94" s="56">
        <v>0</v>
      </c>
      <c r="AN94" s="56">
        <v>0</v>
      </c>
      <c r="AO94" s="56">
        <v>0</v>
      </c>
      <c r="AP94" s="55">
        <v>0.0005346268413018018</v>
      </c>
      <c r="AQ94" s="55">
        <v>0.23636286135175336</v>
      </c>
      <c r="AR94" s="55">
        <v>0</v>
      </c>
      <c r="AS94" s="55">
        <v>0</v>
      </c>
      <c r="AT94" s="55">
        <v>0.00034606250943724744</v>
      </c>
      <c r="AU94" s="56">
        <v>0</v>
      </c>
      <c r="AV94" s="56">
        <v>0</v>
      </c>
      <c r="AW94" s="56">
        <v>0</v>
      </c>
      <c r="AX94" s="55">
        <v>12.731043685515152</v>
      </c>
      <c r="AY94" s="56">
        <v>12.700317091514389</v>
      </c>
      <c r="AZ94" s="56">
        <v>0.028833725995074205</v>
      </c>
      <c r="BA94" s="56">
        <v>0.0018928680056901636</v>
      </c>
      <c r="BB94" s="55">
        <v>2.2541023579211106</v>
      </c>
      <c r="BC94" s="55">
        <v>10.707528051653622</v>
      </c>
      <c r="BD94" s="56">
        <v>4.958739812288181</v>
      </c>
      <c r="BE94" s="56">
        <v>3.7405781050079363</v>
      </c>
      <c r="BF94" s="55">
        <v>0.20305344173253775</v>
      </c>
      <c r="BG94" s="56">
        <v>0.06691866375078298</v>
      </c>
      <c r="BH94" s="56">
        <v>0.003933842095795016</v>
      </c>
      <c r="BI94" s="56">
        <v>0.002174630800430302</v>
      </c>
      <c r="BJ94" s="56">
        <v>0.11220300214645453</v>
      </c>
      <c r="BK94" s="129">
        <v>226.56463241153548</v>
      </c>
      <c r="BL94" s="55">
        <v>37.473548614557885</v>
      </c>
      <c r="BM94" s="56">
        <v>1.4790523811484797</v>
      </c>
      <c r="BN94" s="56">
        <v>1.5730997447518067</v>
      </c>
      <c r="BO94" s="56">
        <v>5.697474899631036</v>
      </c>
      <c r="BP94" s="56">
        <v>1.8023499017081328</v>
      </c>
      <c r="BQ94" s="56">
        <v>2.079532244861983</v>
      </c>
      <c r="BR94" s="56">
        <v>0.9267178319003166</v>
      </c>
      <c r="BS94" s="56">
        <v>2.5744738802276927</v>
      </c>
      <c r="BT94" s="56">
        <v>0.20917636400285228</v>
      </c>
      <c r="BU94" s="56">
        <v>2.02029342343963</v>
      </c>
      <c r="BV94" s="56">
        <v>1.1819190647209141</v>
      </c>
      <c r="BW94" s="56">
        <v>0.040353489487719114</v>
      </c>
      <c r="BX94" s="56">
        <v>0.5501129579819426</v>
      </c>
      <c r="BY94" s="56">
        <v>2.3344950630101082</v>
      </c>
      <c r="BZ94" s="56">
        <v>1.5326884577677307</v>
      </c>
      <c r="CA94" s="56">
        <v>5.347695288709331</v>
      </c>
      <c r="CB94" s="56">
        <v>2.9792478089330365</v>
      </c>
      <c r="CC94" s="55">
        <v>1.2408833480355714</v>
      </c>
      <c r="CD94" s="55">
        <v>16.80949511719526</v>
      </c>
      <c r="CE94" s="55">
        <v>3.387915843955429</v>
      </c>
      <c r="CF94" s="55">
        <v>4.955586236393205</v>
      </c>
      <c r="CG94" s="56">
        <v>0</v>
      </c>
      <c r="CH94" s="56">
        <v>0</v>
      </c>
      <c r="CI94" s="56">
        <v>0</v>
      </c>
      <c r="CJ94" s="56">
        <v>1.4063359060443898</v>
      </c>
      <c r="CK94" s="56">
        <v>0.22392195026091957</v>
      </c>
      <c r="CL94" s="56">
        <v>0.20876816918483135</v>
      </c>
      <c r="CM94" s="56">
        <v>0.541887651781644</v>
      </c>
      <c r="CN94" s="56">
        <v>0.03539374183158821</v>
      </c>
      <c r="CO94" s="56">
        <v>0.1489694345165203</v>
      </c>
      <c r="CP94" s="56">
        <v>0</v>
      </c>
      <c r="CQ94" s="56">
        <v>0</v>
      </c>
      <c r="CR94" s="56">
        <v>0</v>
      </c>
      <c r="CS94" s="56">
        <v>0</v>
      </c>
      <c r="CT94" s="56">
        <v>0</v>
      </c>
      <c r="CU94" s="55">
        <v>0</v>
      </c>
      <c r="CV94" s="56">
        <v>0</v>
      </c>
      <c r="CW94" s="56">
        <v>0</v>
      </c>
      <c r="CX94" s="56">
        <v>0</v>
      </c>
      <c r="CY94" s="56">
        <v>0</v>
      </c>
      <c r="CZ94" s="55">
        <v>126.02567075800695</v>
      </c>
      <c r="DA94" s="56">
        <v>0.43357153126519443</v>
      </c>
      <c r="DB94" s="56">
        <v>30.456549648410604</v>
      </c>
      <c r="DC94" s="56">
        <v>63.76927817429269</v>
      </c>
      <c r="DD94" s="56">
        <v>13.53105134368342</v>
      </c>
      <c r="DE94" s="56">
        <v>1.180961793687502</v>
      </c>
      <c r="DF94" s="130">
        <v>7.058808230074494</v>
      </c>
      <c r="DG94" s="131">
        <v>3.2399614779686785</v>
      </c>
      <c r="DH94" s="131">
        <v>1.1609024501081173</v>
      </c>
      <c r="DI94" s="55">
        <v>9.249600655423608</v>
      </c>
      <c r="DJ94" s="56">
        <v>0.70871290032894</v>
      </c>
      <c r="DK94" s="56">
        <v>2.25810483454383</v>
      </c>
      <c r="DL94" s="56">
        <v>0.03240633373863827</v>
      </c>
      <c r="DM94" s="55">
        <v>7.475495667716412</v>
      </c>
      <c r="DN94" s="56">
        <v>7.010272782508743</v>
      </c>
      <c r="DO94" s="56">
        <v>0.08800391289050337</v>
      </c>
      <c r="DP94" s="55">
        <v>1.5638954934569622</v>
      </c>
      <c r="DQ94" s="55">
        <v>0.1614717554472334</v>
      </c>
      <c r="DR94" s="56">
        <v>0.06944730421639961</v>
      </c>
      <c r="DS94" s="56">
        <v>0</v>
      </c>
      <c r="DT94" s="55">
        <v>11.153005867168348</v>
      </c>
      <c r="DU94" s="55">
        <v>0.00924398707358994</v>
      </c>
      <c r="DV94" s="56">
        <v>0</v>
      </c>
      <c r="DW94" s="56">
        <v>0</v>
      </c>
      <c r="DX94" s="56">
        <v>0</v>
      </c>
      <c r="DY94" s="132">
        <v>35.89971556407105</v>
      </c>
      <c r="DZ94" s="55">
        <v>29.731862965026014</v>
      </c>
      <c r="EA94" s="56">
        <v>12.018227162944868</v>
      </c>
      <c r="EB94" s="56">
        <v>0.6239998323872605</v>
      </c>
      <c r="EC94" s="56">
        <v>3.0279747107054686</v>
      </c>
      <c r="ED94" s="56">
        <v>0.31201617173948065</v>
      </c>
      <c r="EE94" s="56">
        <v>3.9246161704390365</v>
      </c>
      <c r="EF94" s="56">
        <v>9.825025304466374</v>
      </c>
      <c r="EG94" s="55">
        <v>6.167856211388563</v>
      </c>
      <c r="EH94" s="56">
        <v>4.0430432404744305</v>
      </c>
      <c r="EI94" s="56">
        <v>2.084535340640382</v>
      </c>
      <c r="EJ94" s="56">
        <v>0</v>
      </c>
    </row>
    <row r="95" spans="1:140" ht="12.75">
      <c r="A95" s="7">
        <v>75</v>
      </c>
      <c r="B95" s="7" t="s">
        <v>149</v>
      </c>
      <c r="C95" s="7">
        <v>5</v>
      </c>
      <c r="D95" s="7" t="s">
        <v>150</v>
      </c>
      <c r="E95" s="7">
        <v>0</v>
      </c>
      <c r="F95" s="24">
        <v>0</v>
      </c>
      <c r="G95" s="24">
        <v>0.2</v>
      </c>
      <c r="H95" s="54">
        <v>0</v>
      </c>
      <c r="I95" s="111" t="s">
        <v>149</v>
      </c>
      <c r="J95" s="112" t="s">
        <v>781</v>
      </c>
      <c r="K95" s="113" t="s">
        <v>780</v>
      </c>
      <c r="L95" s="114">
        <v>176.296</v>
      </c>
      <c r="M95" s="125">
        <v>612.5296660162453</v>
      </c>
      <c r="N95" s="126">
        <v>571.7448382406436</v>
      </c>
      <c r="O95" s="127">
        <v>650.7818207644198</v>
      </c>
      <c r="P95" s="128">
        <v>144.40764396242685</v>
      </c>
      <c r="Q95" s="125">
        <v>89.1421813313972</v>
      </c>
      <c r="R95" s="57">
        <v>4.869027090801834</v>
      </c>
      <c r="S95" s="55">
        <v>0.05048327812315651</v>
      </c>
      <c r="T95" s="56">
        <v>0</v>
      </c>
      <c r="U95" s="56">
        <v>0</v>
      </c>
      <c r="V95" s="56">
        <v>0</v>
      </c>
      <c r="W95" s="55">
        <v>0.2854857739256705</v>
      </c>
      <c r="X95" s="55">
        <v>9.48490039479058</v>
      </c>
      <c r="Y95" s="55">
        <v>1.9372532558878253</v>
      </c>
      <c r="Z95" s="55">
        <v>0.06046648817897173</v>
      </c>
      <c r="AA95" s="55">
        <v>0</v>
      </c>
      <c r="AB95" s="55">
        <v>0</v>
      </c>
      <c r="AC95" s="56">
        <v>1.8767867677088534</v>
      </c>
      <c r="AD95" s="56">
        <v>0</v>
      </c>
      <c r="AE95" s="55">
        <v>4.950424286427372</v>
      </c>
      <c r="AF95" s="55">
        <v>0.3358556064800109</v>
      </c>
      <c r="AG95" s="55">
        <v>0.15088260652538912</v>
      </c>
      <c r="AH95" s="55">
        <v>1.1858465308345059</v>
      </c>
      <c r="AI95" s="55">
        <v>0</v>
      </c>
      <c r="AJ95" s="56">
        <v>0</v>
      </c>
      <c r="AK95" s="57">
        <v>0</v>
      </c>
      <c r="AL95" s="56">
        <v>0</v>
      </c>
      <c r="AM95" s="56">
        <v>0</v>
      </c>
      <c r="AN95" s="56">
        <v>0</v>
      </c>
      <c r="AO95" s="56">
        <v>0</v>
      </c>
      <c r="AP95" s="55">
        <v>0</v>
      </c>
      <c r="AQ95" s="55">
        <v>0.42496710078504335</v>
      </c>
      <c r="AR95" s="55">
        <v>0</v>
      </c>
      <c r="AS95" s="55">
        <v>0</v>
      </c>
      <c r="AT95" s="55">
        <v>0.3827086264010528</v>
      </c>
      <c r="AU95" s="56">
        <v>0</v>
      </c>
      <c r="AV95" s="56">
        <v>0</v>
      </c>
      <c r="AW95" s="56">
        <v>0</v>
      </c>
      <c r="AX95" s="55">
        <v>29.15329899714117</v>
      </c>
      <c r="AY95" s="56">
        <v>28.834006443708315</v>
      </c>
      <c r="AZ95" s="56">
        <v>0.31929255343286295</v>
      </c>
      <c r="BA95" s="56">
        <v>0</v>
      </c>
      <c r="BB95" s="55">
        <v>3.4033670644824614</v>
      </c>
      <c r="BC95" s="55">
        <v>12.085696782683668</v>
      </c>
      <c r="BD95" s="56">
        <v>2.366190951581431</v>
      </c>
      <c r="BE95" s="56">
        <v>4.274061805145891</v>
      </c>
      <c r="BF95" s="55">
        <v>10.623156509506739</v>
      </c>
      <c r="BG95" s="56">
        <v>4.919567091709398</v>
      </c>
      <c r="BH95" s="56">
        <v>0</v>
      </c>
      <c r="BI95" s="56">
        <v>0</v>
      </c>
      <c r="BJ95" s="56">
        <v>5.171870036756365</v>
      </c>
      <c r="BK95" s="129">
        <v>433.24057267323144</v>
      </c>
      <c r="BL95" s="55">
        <v>53.54466352044289</v>
      </c>
      <c r="BM95" s="56">
        <v>1.3077437945273858</v>
      </c>
      <c r="BN95" s="56">
        <v>0.6426691473431048</v>
      </c>
      <c r="BO95" s="56">
        <v>3.845237555021101</v>
      </c>
      <c r="BP95" s="56">
        <v>1.7219902890593093</v>
      </c>
      <c r="BQ95" s="56">
        <v>6.280573580795934</v>
      </c>
      <c r="BR95" s="56">
        <v>0.9080750555883288</v>
      </c>
      <c r="BS95" s="56">
        <v>6.5534101737986115</v>
      </c>
      <c r="BT95" s="56">
        <v>0.9165834732495349</v>
      </c>
      <c r="BU95" s="56">
        <v>4.618312383718292</v>
      </c>
      <c r="BV95" s="56">
        <v>5.044357217407088</v>
      </c>
      <c r="BW95" s="56">
        <v>1.0358714888596452</v>
      </c>
      <c r="BX95" s="56">
        <v>2.9775491219312977</v>
      </c>
      <c r="BY95" s="56">
        <v>3.053217316331624</v>
      </c>
      <c r="BZ95" s="56">
        <v>0.3388051912692291</v>
      </c>
      <c r="CA95" s="56">
        <v>1.5399668738939059</v>
      </c>
      <c r="CB95" s="56">
        <v>3.540919816671961</v>
      </c>
      <c r="CC95" s="55">
        <v>1.2754685301992104</v>
      </c>
      <c r="CD95" s="55">
        <v>27.647592685029725</v>
      </c>
      <c r="CE95" s="55">
        <v>13.548123610291782</v>
      </c>
      <c r="CF95" s="55">
        <v>8.494520579026183</v>
      </c>
      <c r="CG95" s="56">
        <v>0.004481099968235241</v>
      </c>
      <c r="CH95" s="56">
        <v>0.01503153786813087</v>
      </c>
      <c r="CI95" s="56">
        <v>0.3405635975858783</v>
      </c>
      <c r="CJ95" s="56">
        <v>1.7123474157099423</v>
      </c>
      <c r="CK95" s="56">
        <v>0.07816399691428053</v>
      </c>
      <c r="CL95" s="56">
        <v>1.8677111222035667</v>
      </c>
      <c r="CM95" s="56">
        <v>0.48350501429414167</v>
      </c>
      <c r="CN95" s="56">
        <v>0.0757816399691428</v>
      </c>
      <c r="CO95" s="56">
        <v>0.1295548395879657</v>
      </c>
      <c r="CP95" s="56">
        <v>0.0007600853110677498</v>
      </c>
      <c r="CQ95" s="56">
        <v>0</v>
      </c>
      <c r="CR95" s="56">
        <v>0</v>
      </c>
      <c r="CS95" s="56">
        <v>0</v>
      </c>
      <c r="CT95" s="56">
        <v>0</v>
      </c>
      <c r="CU95" s="55">
        <v>0.38418341879566187</v>
      </c>
      <c r="CV95" s="56">
        <v>0</v>
      </c>
      <c r="CW95" s="56">
        <v>0</v>
      </c>
      <c r="CX95" s="56">
        <v>0</v>
      </c>
      <c r="CY95" s="56">
        <v>0</v>
      </c>
      <c r="CZ95" s="55">
        <v>222.21389027544583</v>
      </c>
      <c r="DA95" s="56">
        <v>1.8538140400235967</v>
      </c>
      <c r="DB95" s="56">
        <v>31.398443526795845</v>
      </c>
      <c r="DC95" s="56">
        <v>66.15425193991922</v>
      </c>
      <c r="DD95" s="56">
        <v>72.33198711258339</v>
      </c>
      <c r="DE95" s="56">
        <v>2.0154739755865134</v>
      </c>
      <c r="DF95" s="130">
        <v>42.60431320052639</v>
      </c>
      <c r="DG95" s="131">
        <v>29.073319871125836</v>
      </c>
      <c r="DH95" s="131">
        <v>4.619106502700005</v>
      </c>
      <c r="DI95" s="55">
        <v>28.792825702228075</v>
      </c>
      <c r="DJ95" s="56">
        <v>2.7067545491673095</v>
      </c>
      <c r="DK95" s="56">
        <v>3.5596950583110227</v>
      </c>
      <c r="DL95" s="56">
        <v>0.3411875482143668</v>
      </c>
      <c r="DM95" s="55">
        <v>23.3796569405999</v>
      </c>
      <c r="DN95" s="56">
        <v>18.724304578663162</v>
      </c>
      <c r="DO95" s="56">
        <v>0.4453873031719381</v>
      </c>
      <c r="DP95" s="55">
        <v>2.8620615328765258</v>
      </c>
      <c r="DQ95" s="55">
        <v>2.4758360938421746</v>
      </c>
      <c r="DR95" s="56">
        <v>0.24192267550029495</v>
      </c>
      <c r="DS95" s="56">
        <v>0.020533647955710853</v>
      </c>
      <c r="DT95" s="55">
        <v>5.752881517447928</v>
      </c>
      <c r="DU95" s="55">
        <v>0.2645550664791033</v>
      </c>
      <c r="DV95" s="56">
        <v>0</v>
      </c>
      <c r="DW95" s="56">
        <v>0</v>
      </c>
      <c r="DX95" s="56">
        <v>0</v>
      </c>
      <c r="DY95" s="132">
        <v>34.881506103371606</v>
      </c>
      <c r="DZ95" s="55">
        <v>30.515837001406723</v>
      </c>
      <c r="EA95" s="56">
        <v>7.566479103326225</v>
      </c>
      <c r="EB95" s="56">
        <v>3.0549189998638657</v>
      </c>
      <c r="EC95" s="56">
        <v>0.07277533239551663</v>
      </c>
      <c r="ED95" s="56">
        <v>3.4322956845305623</v>
      </c>
      <c r="EE95" s="56">
        <v>5.3181580977447025</v>
      </c>
      <c r="EF95" s="56">
        <v>11.071266506330263</v>
      </c>
      <c r="EG95" s="55">
        <v>4.365669101964877</v>
      </c>
      <c r="EH95" s="56">
        <v>3.296161001951264</v>
      </c>
      <c r="EI95" s="56">
        <v>1.0695081000136135</v>
      </c>
      <c r="EJ95" s="56">
        <v>0</v>
      </c>
    </row>
    <row r="96" spans="1:140" ht="12.75">
      <c r="A96" s="7">
        <v>76</v>
      </c>
      <c r="B96" s="7" t="s">
        <v>151</v>
      </c>
      <c r="C96" s="7">
        <v>5</v>
      </c>
      <c r="D96" s="7" t="s">
        <v>152</v>
      </c>
      <c r="E96" s="7">
        <v>0</v>
      </c>
      <c r="F96" s="24">
        <v>0</v>
      </c>
      <c r="G96" s="24">
        <v>62.2</v>
      </c>
      <c r="H96" s="54">
        <v>0</v>
      </c>
      <c r="I96" s="111" t="s">
        <v>151</v>
      </c>
      <c r="J96" s="112" t="s">
        <v>776</v>
      </c>
      <c r="K96" s="113" t="s">
        <v>782</v>
      </c>
      <c r="L96" s="114">
        <v>62193.35</v>
      </c>
      <c r="M96" s="133">
        <v>673.8463356612884</v>
      </c>
      <c r="N96" s="134">
        <v>621.7836942814321</v>
      </c>
      <c r="O96" s="135">
        <v>728.1973246441595</v>
      </c>
      <c r="P96" s="136">
        <v>206.51923396954817</v>
      </c>
      <c r="Q96" s="133">
        <v>170.12285075494407</v>
      </c>
      <c r="R96" s="57">
        <v>15.290097735529601</v>
      </c>
      <c r="S96" s="57">
        <v>0.5778344469304194</v>
      </c>
      <c r="T96" s="58">
        <v>0.11164843186610787</v>
      </c>
      <c r="U96" s="58">
        <v>0</v>
      </c>
      <c r="V96" s="58">
        <v>0</v>
      </c>
      <c r="W96" s="57">
        <v>91.15791318525213</v>
      </c>
      <c r="X96" s="57">
        <v>7.4654283777928026</v>
      </c>
      <c r="Y96" s="57">
        <v>0.6908770793018868</v>
      </c>
      <c r="Z96" s="57">
        <v>0.037053479190299284</v>
      </c>
      <c r="AA96" s="57">
        <v>0</v>
      </c>
      <c r="AB96" s="57">
        <v>0.2971661761265473</v>
      </c>
      <c r="AC96" s="58">
        <v>0.2847023033813101</v>
      </c>
      <c r="AD96" s="58">
        <v>0.0719549598148355</v>
      </c>
      <c r="AE96" s="57">
        <v>5.449925112572324</v>
      </c>
      <c r="AF96" s="57">
        <v>5.618089393801749</v>
      </c>
      <c r="AG96" s="57">
        <v>2.8090446969008744</v>
      </c>
      <c r="AH96" s="57">
        <v>6.389752280589484</v>
      </c>
      <c r="AI96" s="57">
        <v>0</v>
      </c>
      <c r="AJ96" s="58">
        <v>0</v>
      </c>
      <c r="AK96" s="57">
        <v>0</v>
      </c>
      <c r="AL96" s="58">
        <v>0</v>
      </c>
      <c r="AM96" s="58">
        <v>0</v>
      </c>
      <c r="AN96" s="58">
        <v>0</v>
      </c>
      <c r="AO96" s="58">
        <v>0</v>
      </c>
      <c r="AP96" s="57">
        <v>0.9149394589614485</v>
      </c>
      <c r="AQ96" s="57">
        <v>3.998176653934866</v>
      </c>
      <c r="AR96" s="57">
        <v>0</v>
      </c>
      <c r="AS96" s="57">
        <v>0.03003182816169253</v>
      </c>
      <c r="AT96" s="57">
        <v>0.8055578289318713</v>
      </c>
      <c r="AU96" s="58">
        <v>0</v>
      </c>
      <c r="AV96" s="58">
        <v>0</v>
      </c>
      <c r="AW96" s="58">
        <v>0.8055578289318713</v>
      </c>
      <c r="AX96" s="57">
        <v>20.558162568827697</v>
      </c>
      <c r="AY96" s="58">
        <v>19.414744502426707</v>
      </c>
      <c r="AZ96" s="58">
        <v>0.8540725013204788</v>
      </c>
      <c r="BA96" s="58">
        <v>0.2893423493026183</v>
      </c>
      <c r="BB96" s="57">
        <v>0.8361022520896527</v>
      </c>
      <c r="BC96" s="57">
        <v>10.864717851667422</v>
      </c>
      <c r="BD96" s="58">
        <v>5.195258013919495</v>
      </c>
      <c r="BE96" s="58">
        <v>5.0098844972975405</v>
      </c>
      <c r="BF96" s="57">
        <v>4.137395718352525</v>
      </c>
      <c r="BG96" s="58">
        <v>0.8328655716406979</v>
      </c>
      <c r="BH96" s="58">
        <v>0</v>
      </c>
      <c r="BI96" s="58">
        <v>0.05333174688290629</v>
      </c>
      <c r="BJ96" s="58">
        <v>3.2511980782511314</v>
      </c>
      <c r="BK96" s="137">
        <v>393.75206513236543</v>
      </c>
      <c r="BL96" s="57">
        <v>96.49571859370818</v>
      </c>
      <c r="BM96" s="58">
        <v>6.514276847926666</v>
      </c>
      <c r="BN96" s="58">
        <v>2.7883768923847967</v>
      </c>
      <c r="BO96" s="58">
        <v>4.166776673068744</v>
      </c>
      <c r="BP96" s="58">
        <v>7.518734720030358</v>
      </c>
      <c r="BQ96" s="58">
        <v>22.493353389068126</v>
      </c>
      <c r="BR96" s="58">
        <v>1.5412570636571272</v>
      </c>
      <c r="BS96" s="58">
        <v>15.402635490771923</v>
      </c>
      <c r="BT96" s="58">
        <v>0.32965276834259616</v>
      </c>
      <c r="BU96" s="58">
        <v>5.341233427689617</v>
      </c>
      <c r="BV96" s="58">
        <v>5.7138070227765505</v>
      </c>
      <c r="BW96" s="58">
        <v>0.4967076061990551</v>
      </c>
      <c r="BX96" s="58">
        <v>1.7789168777690862</v>
      </c>
      <c r="BY96" s="58">
        <v>1.5194912317796034</v>
      </c>
      <c r="BZ96" s="58">
        <v>2.319040540507948</v>
      </c>
      <c r="CA96" s="58">
        <v>3.6570630139717513</v>
      </c>
      <c r="CB96" s="58">
        <v>3.6550081318983465</v>
      </c>
      <c r="CC96" s="57">
        <v>0.8750623659925056</v>
      </c>
      <c r="CD96" s="57">
        <v>30.727433077652197</v>
      </c>
      <c r="CE96" s="57">
        <v>7.389701632087675</v>
      </c>
      <c r="CF96" s="57">
        <v>22.872943811516826</v>
      </c>
      <c r="CG96" s="58">
        <v>0</v>
      </c>
      <c r="CH96" s="58">
        <v>0</v>
      </c>
      <c r="CI96" s="58">
        <v>0.14925052276489367</v>
      </c>
      <c r="CJ96" s="58">
        <v>1.2959240819155102</v>
      </c>
      <c r="CK96" s="58">
        <v>0.9929630740264033</v>
      </c>
      <c r="CL96" s="58">
        <v>1.712816563185614</v>
      </c>
      <c r="CM96" s="58">
        <v>0.3378668298137984</v>
      </c>
      <c r="CN96" s="58">
        <v>0.0005413762082280501</v>
      </c>
      <c r="CO96" s="58">
        <v>0.996053115003453</v>
      </c>
      <c r="CP96" s="58">
        <v>0</v>
      </c>
      <c r="CQ96" s="58">
        <v>0</v>
      </c>
      <c r="CR96" s="58">
        <v>0</v>
      </c>
      <c r="CS96" s="58">
        <v>0</v>
      </c>
      <c r="CT96" s="58">
        <v>0</v>
      </c>
      <c r="CU96" s="57">
        <v>0.024918741312375037</v>
      </c>
      <c r="CV96" s="58">
        <v>0.002221459368244354</v>
      </c>
      <c r="CW96" s="58">
        <v>0</v>
      </c>
      <c r="CX96" s="58">
        <v>0</v>
      </c>
      <c r="CY96" s="58">
        <v>0</v>
      </c>
      <c r="CZ96" s="57">
        <v>134.45818564203407</v>
      </c>
      <c r="DA96" s="58">
        <v>0.7335137920694094</v>
      </c>
      <c r="DB96" s="58">
        <v>11.613831703871877</v>
      </c>
      <c r="DC96" s="58">
        <v>45.70475782378663</v>
      </c>
      <c r="DD96" s="58">
        <v>39.89207849392258</v>
      </c>
      <c r="DE96" s="58">
        <v>2.2374626869271395</v>
      </c>
      <c r="DF96" s="138">
        <v>44.25865466323972</v>
      </c>
      <c r="DG96" s="139">
        <v>28.31558357927335</v>
      </c>
      <c r="DH96" s="139">
        <v>3.9925667294011338</v>
      </c>
      <c r="DI96" s="57">
        <v>22.964497008120645</v>
      </c>
      <c r="DJ96" s="58">
        <v>2.6317588616789416</v>
      </c>
      <c r="DK96" s="58">
        <v>8.900001366705604</v>
      </c>
      <c r="DL96" s="58">
        <v>0.19580421379456164</v>
      </c>
      <c r="DM96" s="57">
        <v>23.42084804886696</v>
      </c>
      <c r="DN96" s="58">
        <v>18.290974838949825</v>
      </c>
      <c r="DO96" s="58">
        <v>1.0974917736381784</v>
      </c>
      <c r="DP96" s="57">
        <v>2.3266860524477293</v>
      </c>
      <c r="DQ96" s="57">
        <v>2.485098487217685</v>
      </c>
      <c r="DR96" s="58">
        <v>0.05770986769485805</v>
      </c>
      <c r="DS96" s="58">
        <v>0.05341165896353871</v>
      </c>
      <c r="DT96" s="57">
        <v>5.373269007056221</v>
      </c>
      <c r="DU96" s="57">
        <v>0.07895104540919569</v>
      </c>
      <c r="DV96" s="58">
        <v>0</v>
      </c>
      <c r="DW96" s="58">
        <v>0</v>
      </c>
      <c r="DX96" s="58">
        <v>0</v>
      </c>
      <c r="DY96" s="140">
        <v>73.57519734826955</v>
      </c>
      <c r="DZ96" s="57">
        <v>52.05070960158923</v>
      </c>
      <c r="EA96" s="58">
        <v>30.081592324581322</v>
      </c>
      <c r="EB96" s="58">
        <v>0.7027532686372419</v>
      </c>
      <c r="EC96" s="58">
        <v>3.83176818743483</v>
      </c>
      <c r="ED96" s="58">
        <v>0.6030541850535467</v>
      </c>
      <c r="EE96" s="58">
        <v>4.9791995446458515</v>
      </c>
      <c r="EF96" s="58">
        <v>11.85233469494729</v>
      </c>
      <c r="EG96" s="57">
        <v>21.52448774668031</v>
      </c>
      <c r="EH96" s="58">
        <v>11.080488508819673</v>
      </c>
      <c r="EI96" s="58">
        <v>9.396056009203555</v>
      </c>
      <c r="EJ96" s="58">
        <v>1.0180614165340827</v>
      </c>
    </row>
    <row r="97" spans="1:140" ht="12.75">
      <c r="A97" s="10">
        <v>77</v>
      </c>
      <c r="B97" s="10" t="s">
        <v>153</v>
      </c>
      <c r="C97" s="10">
        <v>6</v>
      </c>
      <c r="D97" s="10" t="s">
        <v>154</v>
      </c>
      <c r="E97" s="10">
        <v>0</v>
      </c>
      <c r="F97" s="25">
        <v>0</v>
      </c>
      <c r="G97" s="25">
        <v>23.5</v>
      </c>
      <c r="H97" s="54">
        <v>0</v>
      </c>
      <c r="I97" s="111" t="s">
        <v>153</v>
      </c>
      <c r="J97" s="112" t="s">
        <v>779</v>
      </c>
      <c r="K97" s="113" t="s">
        <v>780</v>
      </c>
      <c r="L97" s="114">
        <v>23519.77</v>
      </c>
      <c r="M97" s="125">
        <v>413.63274385761423</v>
      </c>
      <c r="N97" s="126">
        <v>311.0048759164159</v>
      </c>
      <c r="O97" s="127">
        <v>542.7366579800696</v>
      </c>
      <c r="P97" s="128">
        <v>63.32260051862752</v>
      </c>
      <c r="Q97" s="125">
        <v>25.76602152146896</v>
      </c>
      <c r="R97" s="57">
        <v>4.8999841410013785</v>
      </c>
      <c r="S97" s="55">
        <v>0.04285883748012842</v>
      </c>
      <c r="T97" s="56">
        <v>0.02977622655323585</v>
      </c>
      <c r="U97" s="56">
        <v>0</v>
      </c>
      <c r="V97" s="56">
        <v>0</v>
      </c>
      <c r="W97" s="57">
        <v>0.30187370029553856</v>
      </c>
      <c r="X97" s="55">
        <v>7.155282555909348</v>
      </c>
      <c r="Y97" s="55">
        <v>0.32670812682266875</v>
      </c>
      <c r="Z97" s="55">
        <v>0.07500541034202289</v>
      </c>
      <c r="AA97" s="55">
        <v>0</v>
      </c>
      <c r="AB97" s="55">
        <v>0</v>
      </c>
      <c r="AC97" s="56">
        <v>0.01851208578995458</v>
      </c>
      <c r="AD97" s="56">
        <v>0.2331906306906913</v>
      </c>
      <c r="AE97" s="55">
        <v>1.1880213964677375</v>
      </c>
      <c r="AF97" s="55">
        <v>0.997679824249982</v>
      </c>
      <c r="AG97" s="55">
        <v>0.3565608847365429</v>
      </c>
      <c r="AH97" s="55">
        <v>0.07752456762970046</v>
      </c>
      <c r="AI97" s="55">
        <v>0.16782477039528873</v>
      </c>
      <c r="AJ97" s="56">
        <v>0</v>
      </c>
      <c r="AK97" s="57">
        <v>0</v>
      </c>
      <c r="AL97" s="56">
        <v>0.16782477039528873</v>
      </c>
      <c r="AM97" s="56">
        <v>0</v>
      </c>
      <c r="AN97" s="56">
        <v>0</v>
      </c>
      <c r="AO97" s="56">
        <v>0</v>
      </c>
      <c r="AP97" s="55">
        <v>0.007775586240851845</v>
      </c>
      <c r="AQ97" s="55">
        <v>1.183806644367696</v>
      </c>
      <c r="AR97" s="55">
        <v>0</v>
      </c>
      <c r="AS97" s="55">
        <v>0</v>
      </c>
      <c r="AT97" s="55">
        <v>0.022829304878406547</v>
      </c>
      <c r="AU97" s="56">
        <v>0</v>
      </c>
      <c r="AV97" s="56">
        <v>0</v>
      </c>
      <c r="AW97" s="56">
        <v>0</v>
      </c>
      <c r="AX97" s="55">
        <v>25.306994923844915</v>
      </c>
      <c r="AY97" s="56">
        <v>25.265017472534808</v>
      </c>
      <c r="AZ97" s="56">
        <v>0.02841439350809978</v>
      </c>
      <c r="BA97" s="56">
        <v>0.013563482976236586</v>
      </c>
      <c r="BB97" s="57">
        <v>0.6802787612293828</v>
      </c>
      <c r="BC97" s="55">
        <v>10.598751603438298</v>
      </c>
      <c r="BD97" s="56">
        <v>4.931855200964976</v>
      </c>
      <c r="BE97" s="56">
        <v>3.7106655379708218</v>
      </c>
      <c r="BF97" s="55">
        <v>0.9705592359108954</v>
      </c>
      <c r="BG97" s="56">
        <v>0.03764662664643404</v>
      </c>
      <c r="BH97" s="56">
        <v>0.058654910315874685</v>
      </c>
      <c r="BI97" s="56">
        <v>0.04361819864735071</v>
      </c>
      <c r="BJ97" s="56">
        <v>0.7711797351759818</v>
      </c>
      <c r="BK97" s="129">
        <v>283.6848744694357</v>
      </c>
      <c r="BL97" s="55">
        <v>44.49779908562031</v>
      </c>
      <c r="BM97" s="56">
        <v>2.7597064086936225</v>
      </c>
      <c r="BN97" s="56">
        <v>2.198040627097969</v>
      </c>
      <c r="BO97" s="56">
        <v>2.6601527140784116</v>
      </c>
      <c r="BP97" s="56">
        <v>2.927503967938462</v>
      </c>
      <c r="BQ97" s="56">
        <v>4.683561956600766</v>
      </c>
      <c r="BR97" s="56">
        <v>1.1836102138753908</v>
      </c>
      <c r="BS97" s="56">
        <v>3.052602980386288</v>
      </c>
      <c r="BT97" s="56">
        <v>0.17552254975282497</v>
      </c>
      <c r="BU97" s="56">
        <v>3.4430659823629224</v>
      </c>
      <c r="BV97" s="56">
        <v>0.6267905681050452</v>
      </c>
      <c r="BW97" s="56">
        <v>0.21343703616149307</v>
      </c>
      <c r="BX97" s="56">
        <v>0.8735931516337108</v>
      </c>
      <c r="BY97" s="56">
        <v>1.778490180813843</v>
      </c>
      <c r="BZ97" s="56">
        <v>1.8971605589680511</v>
      </c>
      <c r="CA97" s="56">
        <v>6.128486800678748</v>
      </c>
      <c r="CB97" s="56">
        <v>3.957531897633353</v>
      </c>
      <c r="CC97" s="55">
        <v>1.546394798928731</v>
      </c>
      <c r="CD97" s="55">
        <v>20.464013891292304</v>
      </c>
      <c r="CE97" s="55">
        <v>4.678323810139299</v>
      </c>
      <c r="CF97" s="55">
        <v>6.178831680751979</v>
      </c>
      <c r="CG97" s="56">
        <v>0</v>
      </c>
      <c r="CH97" s="56">
        <v>0</v>
      </c>
      <c r="CI97" s="56">
        <v>0</v>
      </c>
      <c r="CJ97" s="56">
        <v>1.649147504418623</v>
      </c>
      <c r="CK97" s="56">
        <v>0.20286592938621426</v>
      </c>
      <c r="CL97" s="56">
        <v>0.2446516271205033</v>
      </c>
      <c r="CM97" s="56">
        <v>0.6760691112200502</v>
      </c>
      <c r="CN97" s="56">
        <v>0.03529031108722577</v>
      </c>
      <c r="CO97" s="56">
        <v>0.1513777558198911</v>
      </c>
      <c r="CP97" s="56">
        <v>0</v>
      </c>
      <c r="CQ97" s="56">
        <v>0</v>
      </c>
      <c r="CR97" s="56">
        <v>0</v>
      </c>
      <c r="CS97" s="56">
        <v>0</v>
      </c>
      <c r="CT97" s="56">
        <v>0</v>
      </c>
      <c r="CU97" s="55">
        <v>0</v>
      </c>
      <c r="CV97" s="56">
        <v>0</v>
      </c>
      <c r="CW97" s="56">
        <v>0</v>
      </c>
      <c r="CX97" s="56">
        <v>0</v>
      </c>
      <c r="CY97" s="56">
        <v>0</v>
      </c>
      <c r="CZ97" s="55">
        <v>144.43695665391286</v>
      </c>
      <c r="DA97" s="56">
        <v>0.5340689981237061</v>
      </c>
      <c r="DB97" s="56">
        <v>36.84356182054501</v>
      </c>
      <c r="DC97" s="56">
        <v>69.88962902273279</v>
      </c>
      <c r="DD97" s="56">
        <v>16.234163854493474</v>
      </c>
      <c r="DE97" s="56">
        <v>1.5063791014963157</v>
      </c>
      <c r="DF97" s="130">
        <v>9.227182068532132</v>
      </c>
      <c r="DG97" s="131">
        <v>4.21990988857459</v>
      </c>
      <c r="DH97" s="131">
        <v>1.3915595263048917</v>
      </c>
      <c r="DI97" s="55">
        <v>11.141843648981261</v>
      </c>
      <c r="DJ97" s="56">
        <v>0.8533790934180053</v>
      </c>
      <c r="DK97" s="56">
        <v>2.4624917675640536</v>
      </c>
      <c r="DL97" s="56">
        <v>0.042285277449566894</v>
      </c>
      <c r="DM97" s="55">
        <v>9.357765828492369</v>
      </c>
      <c r="DN97" s="56">
        <v>8.725863390670913</v>
      </c>
      <c r="DO97" s="56">
        <v>0.1286700507700543</v>
      </c>
      <c r="DP97" s="55">
        <v>2.1888330540647294</v>
      </c>
      <c r="DQ97" s="55">
        <v>0.23409412592044906</v>
      </c>
      <c r="DR97" s="56">
        <v>0.08103735708299868</v>
      </c>
      <c r="DS97" s="56">
        <v>0</v>
      </c>
      <c r="DT97" s="55">
        <v>29.720001513620243</v>
      </c>
      <c r="DU97" s="55">
        <v>0.012856418238783798</v>
      </c>
      <c r="DV97" s="56">
        <v>0</v>
      </c>
      <c r="DW97" s="56">
        <v>0</v>
      </c>
      <c r="DX97" s="56">
        <v>0</v>
      </c>
      <c r="DY97" s="132">
        <v>66.62526886955102</v>
      </c>
      <c r="DZ97" s="55">
        <v>57.39452384100695</v>
      </c>
      <c r="EA97" s="56">
        <v>23.960731758856486</v>
      </c>
      <c r="EB97" s="56">
        <v>1.3311724561932365</v>
      </c>
      <c r="EC97" s="56">
        <v>5.49781311636976</v>
      </c>
      <c r="ED97" s="56">
        <v>0.5679319993350276</v>
      </c>
      <c r="EE97" s="56">
        <v>6.683160592131641</v>
      </c>
      <c r="EF97" s="56">
        <v>19.353684155924995</v>
      </c>
      <c r="EG97" s="55">
        <v>9.230753532028587</v>
      </c>
      <c r="EH97" s="56">
        <v>5.813815356187582</v>
      </c>
      <c r="EI97" s="56">
        <v>2.9705596610851215</v>
      </c>
      <c r="EJ97" s="56">
        <v>0.022503196247242212</v>
      </c>
    </row>
    <row r="98" spans="1:140" ht="12.75">
      <c r="A98" s="10">
        <v>78</v>
      </c>
      <c r="B98" s="10" t="s">
        <v>155</v>
      </c>
      <c r="C98" s="10">
        <v>6</v>
      </c>
      <c r="D98" s="10" t="s">
        <v>156</v>
      </c>
      <c r="E98" s="10">
        <v>0</v>
      </c>
      <c r="F98" s="25">
        <v>0</v>
      </c>
      <c r="G98" s="25">
        <v>15.5</v>
      </c>
      <c r="H98" s="54">
        <v>0</v>
      </c>
      <c r="I98" s="111" t="s">
        <v>155</v>
      </c>
      <c r="J98" s="112" t="s">
        <v>778</v>
      </c>
      <c r="K98" s="113" t="s">
        <v>778</v>
      </c>
      <c r="L98" s="114">
        <v>15468.74</v>
      </c>
      <c r="M98" s="115">
        <v>1190.0027474765238</v>
      </c>
      <c r="N98" s="116">
        <v>1086.579742496783</v>
      </c>
      <c r="O98" s="117">
        <v>1275.1525087359717</v>
      </c>
      <c r="P98" s="118">
        <v>96.89994789491581</v>
      </c>
      <c r="Q98" s="115">
        <v>41.81120117087753</v>
      </c>
      <c r="R98" s="53">
        <v>31.208644013668856</v>
      </c>
      <c r="S98" s="53">
        <v>0.17025174642537141</v>
      </c>
      <c r="T98" s="54">
        <v>0.09806228561602304</v>
      </c>
      <c r="U98" s="54">
        <v>0</v>
      </c>
      <c r="V98" s="54">
        <v>0</v>
      </c>
      <c r="W98" s="53">
        <v>0.34262648412217156</v>
      </c>
      <c r="X98" s="53">
        <v>2.2927762700775887</v>
      </c>
      <c r="Y98" s="53">
        <v>0.16541036955821872</v>
      </c>
      <c r="Z98" s="53">
        <v>0.014310150665147906</v>
      </c>
      <c r="AA98" s="53">
        <v>0.05174306375309173</v>
      </c>
      <c r="AB98" s="53">
        <v>0.018839284906204384</v>
      </c>
      <c r="AC98" s="54">
        <v>0.052084397307085126</v>
      </c>
      <c r="AD98" s="54">
        <v>0.028433472926689567</v>
      </c>
      <c r="AE98" s="53">
        <v>1.958987609850576</v>
      </c>
      <c r="AF98" s="53">
        <v>0.7302908963496704</v>
      </c>
      <c r="AG98" s="53">
        <v>0.328101707055649</v>
      </c>
      <c r="AH98" s="53">
        <v>0.014310150665147906</v>
      </c>
      <c r="AI98" s="53">
        <v>0.01770409225315055</v>
      </c>
      <c r="AJ98" s="54">
        <v>0</v>
      </c>
      <c r="AK98" s="53">
        <v>0</v>
      </c>
      <c r="AL98" s="54">
        <v>0</v>
      </c>
      <c r="AM98" s="54">
        <v>0</v>
      </c>
      <c r="AN98" s="54">
        <v>0.01770409225315055</v>
      </c>
      <c r="AO98" s="54">
        <v>0</v>
      </c>
      <c r="AP98" s="53">
        <v>0.007872651554037368</v>
      </c>
      <c r="AQ98" s="53">
        <v>0</v>
      </c>
      <c r="AR98" s="53">
        <v>0</v>
      </c>
      <c r="AS98" s="53">
        <v>0</v>
      </c>
      <c r="AT98" s="53">
        <v>0.0029116786499740767</v>
      </c>
      <c r="AU98" s="54">
        <v>0</v>
      </c>
      <c r="AV98" s="54">
        <v>0</v>
      </c>
      <c r="AW98" s="54">
        <v>0</v>
      </c>
      <c r="AX98" s="53">
        <v>33.71010179238904</v>
      </c>
      <c r="AY98" s="54">
        <v>28.30721183496523</v>
      </c>
      <c r="AZ98" s="54">
        <v>5.321724329195526</v>
      </c>
      <c r="BA98" s="54">
        <v>0.08116692115841369</v>
      </c>
      <c r="BB98" s="53">
        <v>0.7970338889916051</v>
      </c>
      <c r="BC98" s="53">
        <v>18.976206206840377</v>
      </c>
      <c r="BD98" s="54">
        <v>6.07150356137604</v>
      </c>
      <c r="BE98" s="54">
        <v>4.429881166791866</v>
      </c>
      <c r="BF98" s="53">
        <v>1.6053990176316881</v>
      </c>
      <c r="BG98" s="54">
        <v>0.5643976173883587</v>
      </c>
      <c r="BH98" s="54">
        <v>0.0019878800729729766</v>
      </c>
      <c r="BI98" s="54">
        <v>0</v>
      </c>
      <c r="BJ98" s="54">
        <v>0.9395471124344968</v>
      </c>
      <c r="BK98" s="119">
        <v>935.9870293249484</v>
      </c>
      <c r="BL98" s="53">
        <v>154.47030592019777</v>
      </c>
      <c r="BM98" s="54">
        <v>4.288776590724261</v>
      </c>
      <c r="BN98" s="54">
        <v>12.783284223537278</v>
      </c>
      <c r="BO98" s="54">
        <v>21.967076827201183</v>
      </c>
      <c r="BP98" s="54">
        <v>12.851079014838959</v>
      </c>
      <c r="BQ98" s="54">
        <v>6.318384690672931</v>
      </c>
      <c r="BR98" s="54">
        <v>3.729060026867088</v>
      </c>
      <c r="BS98" s="54">
        <v>28.572417662977077</v>
      </c>
      <c r="BT98" s="54">
        <v>2.32882186913737</v>
      </c>
      <c r="BU98" s="54">
        <v>11.200420978049925</v>
      </c>
      <c r="BV98" s="54">
        <v>4.702286029760666</v>
      </c>
      <c r="BW98" s="54">
        <v>3.4795245120158462</v>
      </c>
      <c r="BX98" s="54">
        <v>3.5783360506414867</v>
      </c>
      <c r="BY98" s="54">
        <v>2.3369369450905504</v>
      </c>
      <c r="BZ98" s="54">
        <v>5.92969886364371</v>
      </c>
      <c r="CA98" s="54">
        <v>3.9310027836785673</v>
      </c>
      <c r="CB98" s="54">
        <v>3.636208896135044</v>
      </c>
      <c r="CC98" s="53">
        <v>1.009622632483318</v>
      </c>
      <c r="CD98" s="53">
        <v>10.849215902523413</v>
      </c>
      <c r="CE98" s="53">
        <v>1.1916361642900457</v>
      </c>
      <c r="CF98" s="53">
        <v>17.681006985701483</v>
      </c>
      <c r="CG98" s="54">
        <v>0.022560337816784046</v>
      </c>
      <c r="CH98" s="54">
        <v>0.0016420212635288975</v>
      </c>
      <c r="CI98" s="54">
        <v>0.34561444564974264</v>
      </c>
      <c r="CJ98" s="54">
        <v>2.823280370605492</v>
      </c>
      <c r="CK98" s="54">
        <v>2.377631920893363</v>
      </c>
      <c r="CL98" s="54">
        <v>2.7007467964423735</v>
      </c>
      <c r="CM98" s="54">
        <v>0.7316258467076181</v>
      </c>
      <c r="CN98" s="54">
        <v>0.29624455514799525</v>
      </c>
      <c r="CO98" s="54">
        <v>3.7864163467742045</v>
      </c>
      <c r="CP98" s="54">
        <v>0</v>
      </c>
      <c r="CQ98" s="54">
        <v>0</v>
      </c>
      <c r="CR98" s="54">
        <v>0</v>
      </c>
      <c r="CS98" s="54">
        <v>0</v>
      </c>
      <c r="CT98" s="54">
        <v>0</v>
      </c>
      <c r="CU98" s="53">
        <v>0</v>
      </c>
      <c r="CV98" s="54">
        <v>0</v>
      </c>
      <c r="CW98" s="54">
        <v>0</v>
      </c>
      <c r="CX98" s="54">
        <v>0</v>
      </c>
      <c r="CY98" s="54">
        <v>0</v>
      </c>
      <c r="CZ98" s="53">
        <v>623.2618817046508</v>
      </c>
      <c r="DA98" s="54">
        <v>5.940007395560336</v>
      </c>
      <c r="DB98" s="54">
        <v>36.45505710225914</v>
      </c>
      <c r="DC98" s="54">
        <v>335.8234090171533</v>
      </c>
      <c r="DD98" s="54">
        <v>173.72837089510847</v>
      </c>
      <c r="DE98" s="54">
        <v>17.071629622063597</v>
      </c>
      <c r="DF98" s="120">
        <v>51.103270208174685</v>
      </c>
      <c r="DG98" s="121">
        <v>33.730568876327354</v>
      </c>
      <c r="DH98" s="121">
        <v>6.242098580750598</v>
      </c>
      <c r="DI98" s="53">
        <v>48.96175124800081</v>
      </c>
      <c r="DJ98" s="54">
        <v>4.493346581557386</v>
      </c>
      <c r="DK98" s="54">
        <v>28.173652152664015</v>
      </c>
      <c r="DL98" s="54">
        <v>0.19011179966823413</v>
      </c>
      <c r="DM98" s="53">
        <v>15.823473663659744</v>
      </c>
      <c r="DN98" s="54">
        <v>10.734306737329609</v>
      </c>
      <c r="DO98" s="54">
        <v>0.5350047903061271</v>
      </c>
      <c r="DP98" s="53">
        <v>0.9194194226549803</v>
      </c>
      <c r="DQ98" s="53">
        <v>1.3443415559379757</v>
      </c>
      <c r="DR98" s="54">
        <v>0.45935415554208037</v>
      </c>
      <c r="DS98" s="54">
        <v>0.02069787196630107</v>
      </c>
      <c r="DT98" s="53">
        <v>9.371176967225514</v>
      </c>
      <c r="DU98" s="53">
        <v>0</v>
      </c>
      <c r="DV98" s="54">
        <v>0</v>
      </c>
      <c r="DW98" s="54">
        <v>0</v>
      </c>
      <c r="DX98" s="54">
        <v>0</v>
      </c>
      <c r="DY98" s="122">
        <v>157.11577025665957</v>
      </c>
      <c r="DZ98" s="53">
        <v>100.313535556225</v>
      </c>
      <c r="EA98" s="54">
        <v>16.028984907626604</v>
      </c>
      <c r="EB98" s="54">
        <v>58.330297102414285</v>
      </c>
      <c r="EC98" s="54">
        <v>3.1826076332008943</v>
      </c>
      <c r="ED98" s="54">
        <v>4.538937883757824</v>
      </c>
      <c r="EE98" s="54">
        <v>9.785826124170423</v>
      </c>
      <c r="EF98" s="54">
        <v>8.446887076775484</v>
      </c>
      <c r="EG98" s="53">
        <v>56.80221530648263</v>
      </c>
      <c r="EH98" s="54">
        <v>37.14335492095672</v>
      </c>
      <c r="EI98" s="54">
        <v>19.65885392087526</v>
      </c>
      <c r="EJ98" s="54">
        <v>0</v>
      </c>
    </row>
    <row r="99" spans="1:140" ht="12.75">
      <c r="A99" s="13">
        <v>79</v>
      </c>
      <c r="B99" s="13" t="s">
        <v>157</v>
      </c>
      <c r="C99" s="13">
        <v>8</v>
      </c>
      <c r="D99" s="13" t="s">
        <v>158</v>
      </c>
      <c r="E99" s="13">
        <v>0</v>
      </c>
      <c r="F99" s="27">
        <v>0</v>
      </c>
      <c r="G99" s="27">
        <v>2.6</v>
      </c>
      <c r="H99" s="54">
        <v>0</v>
      </c>
      <c r="I99" s="111" t="s">
        <v>157</v>
      </c>
      <c r="J99" s="112" t="s">
        <v>781</v>
      </c>
      <c r="K99" s="113" t="s">
        <v>776</v>
      </c>
      <c r="L99" s="114">
        <v>2626.686</v>
      </c>
      <c r="M99" s="133">
        <v>749.4397008245369</v>
      </c>
      <c r="N99" s="134">
        <v>694.6068086182419</v>
      </c>
      <c r="O99" s="135">
        <v>800.4873081117286</v>
      </c>
      <c r="P99" s="136">
        <v>106.45520629416686</v>
      </c>
      <c r="Q99" s="133">
        <v>47.19368816828505</v>
      </c>
      <c r="R99" s="57">
        <v>0.9829001258620177</v>
      </c>
      <c r="S99" s="57">
        <v>0.14139870544100056</v>
      </c>
      <c r="T99" s="58">
        <v>0.14139870544100056</v>
      </c>
      <c r="U99" s="58">
        <v>0</v>
      </c>
      <c r="V99" s="58">
        <v>0</v>
      </c>
      <c r="W99" s="57">
        <v>27.867815186131878</v>
      </c>
      <c r="X99" s="57">
        <v>4.911131364769142</v>
      </c>
      <c r="Y99" s="57">
        <v>0.12491405520111654</v>
      </c>
      <c r="Z99" s="57">
        <v>0.08813386906543072</v>
      </c>
      <c r="AA99" s="57">
        <v>0</v>
      </c>
      <c r="AB99" s="57">
        <v>0</v>
      </c>
      <c r="AC99" s="58">
        <v>0</v>
      </c>
      <c r="AD99" s="58">
        <v>0.0367801861356858</v>
      </c>
      <c r="AE99" s="57">
        <v>1.3268011479103325</v>
      </c>
      <c r="AF99" s="57">
        <v>0.2796261144270765</v>
      </c>
      <c r="AG99" s="57">
        <v>0.14405223920940682</v>
      </c>
      <c r="AH99" s="57">
        <v>0</v>
      </c>
      <c r="AI99" s="57">
        <v>1.7325024765046146</v>
      </c>
      <c r="AJ99" s="58">
        <v>0</v>
      </c>
      <c r="AK99" s="57">
        <v>1.7325024765046146</v>
      </c>
      <c r="AL99" s="58">
        <v>0</v>
      </c>
      <c r="AM99" s="58">
        <v>0</v>
      </c>
      <c r="AN99" s="58">
        <v>0</v>
      </c>
      <c r="AO99" s="58">
        <v>0</v>
      </c>
      <c r="AP99" s="57">
        <v>0</v>
      </c>
      <c r="AQ99" s="57">
        <v>0</v>
      </c>
      <c r="AR99" s="57">
        <v>0</v>
      </c>
      <c r="AS99" s="57">
        <v>0</v>
      </c>
      <c r="AT99" s="57">
        <v>0.01439837117950147</v>
      </c>
      <c r="AU99" s="58">
        <v>0</v>
      </c>
      <c r="AV99" s="58">
        <v>0</v>
      </c>
      <c r="AW99" s="58">
        <v>0</v>
      </c>
      <c r="AX99" s="57">
        <v>31.733366683341668</v>
      </c>
      <c r="AY99" s="58">
        <v>31.318121008753995</v>
      </c>
      <c r="AZ99" s="58">
        <v>0.41524186750909703</v>
      </c>
      <c r="BA99" s="58">
        <v>0</v>
      </c>
      <c r="BB99" s="57">
        <v>1.6103942382149978</v>
      </c>
      <c r="BC99" s="57">
        <v>14.943221230097544</v>
      </c>
      <c r="BD99" s="58">
        <v>8.617718295982083</v>
      </c>
      <c r="BE99" s="58">
        <v>4.202885308712195</v>
      </c>
      <c r="BF99" s="57">
        <v>10.974532167149022</v>
      </c>
      <c r="BG99" s="58">
        <v>7.203259163828488</v>
      </c>
      <c r="BH99" s="58">
        <v>0</v>
      </c>
      <c r="BI99" s="58">
        <v>0</v>
      </c>
      <c r="BJ99" s="58">
        <v>3.5926144198431027</v>
      </c>
      <c r="BK99" s="137">
        <v>631.3708604682857</v>
      </c>
      <c r="BL99" s="57">
        <v>130.45777074229656</v>
      </c>
      <c r="BM99" s="58">
        <v>4.179688778940459</v>
      </c>
      <c r="BN99" s="58">
        <v>4.534143022805162</v>
      </c>
      <c r="BO99" s="58">
        <v>20.54996676420402</v>
      </c>
      <c r="BP99" s="58">
        <v>13.188710032337324</v>
      </c>
      <c r="BQ99" s="58">
        <v>4.198507168348253</v>
      </c>
      <c r="BR99" s="58">
        <v>3.2856649024664537</v>
      </c>
      <c r="BS99" s="58">
        <v>11.166199538125225</v>
      </c>
      <c r="BT99" s="58">
        <v>0.6707463320701446</v>
      </c>
      <c r="BU99" s="58">
        <v>14.821878214601972</v>
      </c>
      <c r="BV99" s="58">
        <v>8.231741441497004</v>
      </c>
      <c r="BW99" s="58">
        <v>2.577186614616288</v>
      </c>
      <c r="BX99" s="58">
        <v>1.2998051537184117</v>
      </c>
      <c r="BY99" s="58">
        <v>13.69866059361492</v>
      </c>
      <c r="BZ99" s="58">
        <v>4.576995499271706</v>
      </c>
      <c r="CA99" s="58">
        <v>7.348819006154523</v>
      </c>
      <c r="CB99" s="58">
        <v>2.5304737604723213</v>
      </c>
      <c r="CC99" s="57">
        <v>1.6344245181951704</v>
      </c>
      <c r="CD99" s="57">
        <v>80.99346476891414</v>
      </c>
      <c r="CE99" s="57">
        <v>0.44256907753724656</v>
      </c>
      <c r="CF99" s="57">
        <v>10.879979563602197</v>
      </c>
      <c r="CG99" s="58">
        <v>0</v>
      </c>
      <c r="CH99" s="58">
        <v>0</v>
      </c>
      <c r="CI99" s="58">
        <v>0</v>
      </c>
      <c r="CJ99" s="58">
        <v>3.005140317495125</v>
      </c>
      <c r="CK99" s="58">
        <v>0.7896566243547954</v>
      </c>
      <c r="CL99" s="58">
        <v>2.059850320898653</v>
      </c>
      <c r="CM99" s="58">
        <v>0.9968226122193515</v>
      </c>
      <c r="CN99" s="58">
        <v>0</v>
      </c>
      <c r="CO99" s="58">
        <v>0.02733101710672688</v>
      </c>
      <c r="CP99" s="58">
        <v>0</v>
      </c>
      <c r="CQ99" s="58">
        <v>0</v>
      </c>
      <c r="CR99" s="58">
        <v>0</v>
      </c>
      <c r="CS99" s="58">
        <v>0</v>
      </c>
      <c r="CT99" s="58">
        <v>0</v>
      </c>
      <c r="CU99" s="57">
        <v>0.13604214588268257</v>
      </c>
      <c r="CV99" s="58">
        <v>0</v>
      </c>
      <c r="CW99" s="58">
        <v>0</v>
      </c>
      <c r="CX99" s="58">
        <v>0</v>
      </c>
      <c r="CY99" s="58">
        <v>0</v>
      </c>
      <c r="CZ99" s="57">
        <v>320.56168875914364</v>
      </c>
      <c r="DA99" s="58">
        <v>2.2350558841064365</v>
      </c>
      <c r="DB99" s="58">
        <v>44.65158758983753</v>
      </c>
      <c r="DC99" s="58">
        <v>71.46278618761434</v>
      </c>
      <c r="DD99" s="58">
        <v>135.4922895237573</v>
      </c>
      <c r="DE99" s="58">
        <v>2.4875184928841896</v>
      </c>
      <c r="DF99" s="138">
        <v>21.447858632512602</v>
      </c>
      <c r="DG99" s="139">
        <v>7.910644820126958</v>
      </c>
      <c r="DH99" s="139">
        <v>2.9454948174239326</v>
      </c>
      <c r="DI99" s="57">
        <v>20.724022589681447</v>
      </c>
      <c r="DJ99" s="58">
        <v>2.7525063901813915</v>
      </c>
      <c r="DK99" s="58">
        <v>3.443411203318554</v>
      </c>
      <c r="DL99" s="58">
        <v>0.09531782634087212</v>
      </c>
      <c r="DM99" s="57">
        <v>32.91996454848429</v>
      </c>
      <c r="DN99" s="58">
        <v>19.526361354193078</v>
      </c>
      <c r="DO99" s="58">
        <v>2.6769282662640297</v>
      </c>
      <c r="DP99" s="57">
        <v>8.371491681914016</v>
      </c>
      <c r="DQ99" s="57">
        <v>1.3377388846630316</v>
      </c>
      <c r="DR99" s="58">
        <v>0</v>
      </c>
      <c r="DS99" s="58">
        <v>0</v>
      </c>
      <c r="DT99" s="57">
        <v>1.352997655601012</v>
      </c>
      <c r="DU99" s="57">
        <v>0.11092684850796783</v>
      </c>
      <c r="DV99" s="58">
        <v>0</v>
      </c>
      <c r="DW99" s="58">
        <v>0</v>
      </c>
      <c r="DX99" s="58">
        <v>0</v>
      </c>
      <c r="DY99" s="140">
        <v>11.613634062084314</v>
      </c>
      <c r="DZ99" s="57">
        <v>9.979251421753494</v>
      </c>
      <c r="EA99" s="58">
        <v>2.0136818789912456</v>
      </c>
      <c r="EB99" s="58">
        <v>0.38423321249665926</v>
      </c>
      <c r="EC99" s="58">
        <v>1.6101886559718215</v>
      </c>
      <c r="ED99" s="58">
        <v>0.9826222091258718</v>
      </c>
      <c r="EE99" s="58">
        <v>1.8034702282648172</v>
      </c>
      <c r="EF99" s="58">
        <v>3.1850552369030782</v>
      </c>
      <c r="EG99" s="57">
        <v>1.63438264033082</v>
      </c>
      <c r="EH99" s="58">
        <v>0.06756803059063778</v>
      </c>
      <c r="EI99" s="58">
        <v>0.47714115809807495</v>
      </c>
      <c r="EJ99" s="58">
        <v>0</v>
      </c>
    </row>
    <row r="100" spans="1:140" ht="12.75">
      <c r="A100" s="10">
        <v>80</v>
      </c>
      <c r="B100" s="10" t="s">
        <v>159</v>
      </c>
      <c r="C100" s="10">
        <v>6</v>
      </c>
      <c r="D100" s="10" t="s">
        <v>160</v>
      </c>
      <c r="E100" s="10">
        <v>2.8557522872094263</v>
      </c>
      <c r="F100" s="25">
        <v>0.7932645242248406</v>
      </c>
      <c r="G100" s="25">
        <v>3.6</v>
      </c>
      <c r="H100" s="54">
        <v>0.0028557522872094264</v>
      </c>
      <c r="I100" s="111" t="s">
        <v>159</v>
      </c>
      <c r="J100" s="112" t="s">
        <v>781</v>
      </c>
      <c r="K100" s="113" t="s">
        <v>780</v>
      </c>
      <c r="L100" s="114">
        <v>3595.648</v>
      </c>
      <c r="M100" s="125">
        <v>669.516398713111</v>
      </c>
      <c r="N100" s="126">
        <v>620.8142807605797</v>
      </c>
      <c r="O100" s="127">
        <v>715.9236858716679</v>
      </c>
      <c r="P100" s="128">
        <v>64.38906144316685</v>
      </c>
      <c r="Q100" s="125">
        <v>29.522355914705777</v>
      </c>
      <c r="R100" s="57">
        <v>1.3392996199850484</v>
      </c>
      <c r="S100" s="55">
        <v>0.9259888620910612</v>
      </c>
      <c r="T100" s="56">
        <v>0.3177952903065039</v>
      </c>
      <c r="U100" s="56">
        <v>0.07932645242248405</v>
      </c>
      <c r="V100" s="56">
        <v>0.07919851998860844</v>
      </c>
      <c r="W100" s="57">
        <v>1.3071357374247978</v>
      </c>
      <c r="X100" s="55">
        <v>7.557016148410523</v>
      </c>
      <c r="Y100" s="55">
        <v>0.12133557011142357</v>
      </c>
      <c r="Z100" s="55">
        <v>0.05847902798049197</v>
      </c>
      <c r="AA100" s="55">
        <v>0</v>
      </c>
      <c r="AB100" s="55">
        <v>0.0019050808087999714</v>
      </c>
      <c r="AC100" s="56">
        <v>0.01401694492898081</v>
      </c>
      <c r="AD100" s="56">
        <v>0.04693451639315083</v>
      </c>
      <c r="AE100" s="55">
        <v>2.328993271866434</v>
      </c>
      <c r="AF100" s="55">
        <v>2.240705986792923</v>
      </c>
      <c r="AG100" s="55">
        <v>1.104638162578762</v>
      </c>
      <c r="AH100" s="55">
        <v>0</v>
      </c>
      <c r="AI100" s="55">
        <v>0.11142358762593002</v>
      </c>
      <c r="AJ100" s="56">
        <v>0.0014267247516998327</v>
      </c>
      <c r="AK100" s="57">
        <v>0</v>
      </c>
      <c r="AL100" s="56">
        <v>0</v>
      </c>
      <c r="AM100" s="56">
        <v>0.09834666797194831</v>
      </c>
      <c r="AN100" s="56">
        <v>0.01165019490228187</v>
      </c>
      <c r="AO100" s="56">
        <v>0</v>
      </c>
      <c r="AP100" s="55">
        <v>0.0023806557260332485</v>
      </c>
      <c r="AQ100" s="55">
        <v>1.677027339717347E-05</v>
      </c>
      <c r="AR100" s="55">
        <v>0</v>
      </c>
      <c r="AS100" s="55">
        <v>0</v>
      </c>
      <c r="AT100" s="55">
        <v>0.008318389341782065</v>
      </c>
      <c r="AU100" s="56">
        <v>0.003189967427289879</v>
      </c>
      <c r="AV100" s="56">
        <v>0</v>
      </c>
      <c r="AW100" s="56">
        <v>0.0016186234025132606</v>
      </c>
      <c r="AX100" s="55">
        <v>23.338060344060374</v>
      </c>
      <c r="AY100" s="56">
        <v>22.863653505571175</v>
      </c>
      <c r="AZ100" s="56">
        <v>0.4721068358193015</v>
      </c>
      <c r="BA100" s="56">
        <v>0.0023055649496279943</v>
      </c>
      <c r="BB100" s="55">
        <v>2.8645740628671104</v>
      </c>
      <c r="BC100" s="55">
        <v>6.250739783204585</v>
      </c>
      <c r="BD100" s="56">
        <v>3.179894138692108</v>
      </c>
      <c r="BE100" s="56">
        <v>1.5898580728703142</v>
      </c>
      <c r="BF100" s="55">
        <v>2.4133257760492683</v>
      </c>
      <c r="BG100" s="56">
        <v>0.21134159962265492</v>
      </c>
      <c r="BH100" s="56">
        <v>0.06976489356021501</v>
      </c>
      <c r="BI100" s="56">
        <v>0.01427280979673205</v>
      </c>
      <c r="BJ100" s="56">
        <v>1.8603044569435052</v>
      </c>
      <c r="BK100" s="129">
        <v>518.5635523833256</v>
      </c>
      <c r="BL100" s="55">
        <v>66.8507873963191</v>
      </c>
      <c r="BM100" s="56">
        <v>2.3569826634865256</v>
      </c>
      <c r="BN100" s="56">
        <v>0.39863190167669355</v>
      </c>
      <c r="BO100" s="56">
        <v>4.585251392794845</v>
      </c>
      <c r="BP100" s="56">
        <v>1.8789408751913423</v>
      </c>
      <c r="BQ100" s="56">
        <v>1.701704393756007</v>
      </c>
      <c r="BR100" s="56">
        <v>3.5152523272578406</v>
      </c>
      <c r="BS100" s="56">
        <v>8.130364818803177</v>
      </c>
      <c r="BT100" s="56">
        <v>0.36109485689366705</v>
      </c>
      <c r="BU100" s="56">
        <v>8.379749630664625</v>
      </c>
      <c r="BV100" s="56">
        <v>2.2082417411270514</v>
      </c>
      <c r="BW100" s="56">
        <v>0.4963667188779325</v>
      </c>
      <c r="BX100" s="56">
        <v>1.1763721031647145</v>
      </c>
      <c r="BY100" s="56">
        <v>2.167592600833007</v>
      </c>
      <c r="BZ100" s="56">
        <v>4.157923689971877</v>
      </c>
      <c r="CA100" s="56">
        <v>7.342687604570859</v>
      </c>
      <c r="CB100" s="56">
        <v>6.064867862482646</v>
      </c>
      <c r="CC100" s="55">
        <v>8.990791089672848</v>
      </c>
      <c r="CD100" s="55">
        <v>11.235451857356447</v>
      </c>
      <c r="CE100" s="55">
        <v>7.334405370047345</v>
      </c>
      <c r="CF100" s="55">
        <v>16.760617279555728</v>
      </c>
      <c r="CG100" s="56">
        <v>0.06078459293011997</v>
      </c>
      <c r="CH100" s="56">
        <v>0.012237015414189598</v>
      </c>
      <c r="CI100" s="56">
        <v>0.14214127745541275</v>
      </c>
      <c r="CJ100" s="56">
        <v>1.3281555925385353</v>
      </c>
      <c r="CK100" s="56">
        <v>1.7906090918799613</v>
      </c>
      <c r="CL100" s="56">
        <v>1.6704443816524865</v>
      </c>
      <c r="CM100" s="56">
        <v>1.029552948453241</v>
      </c>
      <c r="CN100" s="56">
        <v>0.23734247623794097</v>
      </c>
      <c r="CO100" s="56">
        <v>3.907409735324481</v>
      </c>
      <c r="CP100" s="56">
        <v>0.002503025880175145</v>
      </c>
      <c r="CQ100" s="56">
        <v>0</v>
      </c>
      <c r="CR100" s="56">
        <v>0</v>
      </c>
      <c r="CS100" s="56">
        <v>0</v>
      </c>
      <c r="CT100" s="56">
        <v>0</v>
      </c>
      <c r="CU100" s="55">
        <v>0.4165563481186145</v>
      </c>
      <c r="CV100" s="56">
        <v>0</v>
      </c>
      <c r="CW100" s="56">
        <v>0</v>
      </c>
      <c r="CX100" s="56">
        <v>0</v>
      </c>
      <c r="CY100" s="56">
        <v>0</v>
      </c>
      <c r="CZ100" s="55">
        <v>305.25179327898616</v>
      </c>
      <c r="DA100" s="56">
        <v>3.3051678028550064</v>
      </c>
      <c r="DB100" s="56">
        <v>31.474382364458364</v>
      </c>
      <c r="DC100" s="56">
        <v>152.15735800612293</v>
      </c>
      <c r="DD100" s="56">
        <v>57.630808132497954</v>
      </c>
      <c r="DE100" s="56">
        <v>12.962142011676338</v>
      </c>
      <c r="DF100" s="130">
        <v>33.258205475063185</v>
      </c>
      <c r="DG100" s="131">
        <v>18.3108246413442</v>
      </c>
      <c r="DH100" s="131">
        <v>2.001819977928874</v>
      </c>
      <c r="DI100" s="55">
        <v>35.08238292513616</v>
      </c>
      <c r="DJ100" s="56">
        <v>2.5004032652806947</v>
      </c>
      <c r="DK100" s="56">
        <v>14.320790021715139</v>
      </c>
      <c r="DL100" s="56">
        <v>0.15832751148054536</v>
      </c>
      <c r="DM100" s="55">
        <v>21.00593828984372</v>
      </c>
      <c r="DN100" s="56">
        <v>14.932601856466482</v>
      </c>
      <c r="DO100" s="56">
        <v>0.805406980883557</v>
      </c>
      <c r="DP100" s="55">
        <v>0.5520590447118294</v>
      </c>
      <c r="DQ100" s="55">
        <v>0.9693829874336976</v>
      </c>
      <c r="DR100" s="56">
        <v>0.20315392385461536</v>
      </c>
      <c r="DS100" s="56">
        <v>0.05568954469403012</v>
      </c>
      <c r="DT100" s="55">
        <v>10.837459617849133</v>
      </c>
      <c r="DU100" s="55">
        <v>0.0177520157701755</v>
      </c>
      <c r="DV100" s="56">
        <v>0</v>
      </c>
      <c r="DW100" s="56">
        <v>0</v>
      </c>
      <c r="DX100" s="56">
        <v>0</v>
      </c>
      <c r="DY100" s="132">
        <v>86.56378488661848</v>
      </c>
      <c r="DZ100" s="55">
        <v>71.5601749670713</v>
      </c>
      <c r="EA100" s="56">
        <v>41.19413246235449</v>
      </c>
      <c r="EB100" s="56">
        <v>3.0414211847210852</v>
      </c>
      <c r="EC100" s="56">
        <v>4.6362519356733465</v>
      </c>
      <c r="ED100" s="56">
        <v>6.060234483464455</v>
      </c>
      <c r="EE100" s="56">
        <v>3.452821299526539</v>
      </c>
      <c r="EF100" s="56">
        <v>13.175313601331387</v>
      </c>
      <c r="EG100" s="55">
        <v>15.003612700687054</v>
      </c>
      <c r="EH100" s="56">
        <v>6.0521358041721545</v>
      </c>
      <c r="EI100" s="56">
        <v>2.5665721449930583</v>
      </c>
      <c r="EJ100" s="56">
        <v>5.755085036132568</v>
      </c>
    </row>
    <row r="101" spans="1:140" ht="12.75">
      <c r="A101" s="7">
        <v>81</v>
      </c>
      <c r="B101" s="7" t="s">
        <v>161</v>
      </c>
      <c r="C101" s="7">
        <v>5</v>
      </c>
      <c r="D101" s="7" t="s">
        <v>162</v>
      </c>
      <c r="E101" s="7">
        <v>0</v>
      </c>
      <c r="F101" s="24">
        <v>0</v>
      </c>
      <c r="G101" s="24">
        <v>0.8</v>
      </c>
      <c r="H101" s="54">
        <v>0</v>
      </c>
      <c r="I101" s="111" t="s">
        <v>161</v>
      </c>
      <c r="J101" s="112" t="s">
        <v>781</v>
      </c>
      <c r="K101" s="113" t="s">
        <v>776</v>
      </c>
      <c r="L101" s="114">
        <v>830.639</v>
      </c>
      <c r="M101" s="133">
        <v>636.8358817729483</v>
      </c>
      <c r="N101" s="134">
        <v>588.3281647943356</v>
      </c>
      <c r="O101" s="135">
        <v>682.8441975935434</v>
      </c>
      <c r="P101" s="136">
        <v>134.6421971518313</v>
      </c>
      <c r="Q101" s="133">
        <v>74.28662752411095</v>
      </c>
      <c r="R101" s="57">
        <v>4.914180528484697</v>
      </c>
      <c r="S101" s="57">
        <v>0.16118915678170662</v>
      </c>
      <c r="T101" s="58">
        <v>0</v>
      </c>
      <c r="U101" s="58">
        <v>0</v>
      </c>
      <c r="V101" s="58">
        <v>0</v>
      </c>
      <c r="W101" s="57">
        <v>0.4167634796825095</v>
      </c>
      <c r="X101" s="57">
        <v>6.645630653027368</v>
      </c>
      <c r="Y101" s="57">
        <v>2.612566951467485</v>
      </c>
      <c r="Z101" s="57">
        <v>0.07933651080674034</v>
      </c>
      <c r="AA101" s="57">
        <v>0</v>
      </c>
      <c r="AB101" s="57">
        <v>0</v>
      </c>
      <c r="AC101" s="58">
        <v>2.5332304406607444</v>
      </c>
      <c r="AD101" s="58">
        <v>0</v>
      </c>
      <c r="AE101" s="57">
        <v>5.192291717581284</v>
      </c>
      <c r="AF101" s="57">
        <v>0.09360263604285375</v>
      </c>
      <c r="AG101" s="57">
        <v>0</v>
      </c>
      <c r="AH101" s="57">
        <v>0</v>
      </c>
      <c r="AI101" s="57">
        <v>0</v>
      </c>
      <c r="AJ101" s="58">
        <v>0</v>
      </c>
      <c r="AK101" s="57">
        <v>0</v>
      </c>
      <c r="AL101" s="58">
        <v>0</v>
      </c>
      <c r="AM101" s="58">
        <v>0</v>
      </c>
      <c r="AN101" s="58">
        <v>0</v>
      </c>
      <c r="AO101" s="58">
        <v>0</v>
      </c>
      <c r="AP101" s="57">
        <v>0</v>
      </c>
      <c r="AQ101" s="57">
        <v>0.6226772400525379</v>
      </c>
      <c r="AR101" s="57">
        <v>0</v>
      </c>
      <c r="AS101" s="57">
        <v>0</v>
      </c>
      <c r="AT101" s="57">
        <v>0</v>
      </c>
      <c r="AU101" s="58">
        <v>0</v>
      </c>
      <c r="AV101" s="58">
        <v>0</v>
      </c>
      <c r="AW101" s="58">
        <v>0</v>
      </c>
      <c r="AX101" s="57">
        <v>30.953314255651375</v>
      </c>
      <c r="AY101" s="58">
        <v>30.731810088377742</v>
      </c>
      <c r="AZ101" s="58">
        <v>0.2215041672736291</v>
      </c>
      <c r="BA101" s="58">
        <v>0</v>
      </c>
      <c r="BB101" s="57">
        <v>0.781928130030013</v>
      </c>
      <c r="BC101" s="57">
        <v>20.762810318321197</v>
      </c>
      <c r="BD101" s="58">
        <v>6.602266447879284</v>
      </c>
      <c r="BE101" s="58">
        <v>9.704263825801581</v>
      </c>
      <c r="BF101" s="57">
        <v>7.857504884793515</v>
      </c>
      <c r="BG101" s="58">
        <v>1.850358579358783</v>
      </c>
      <c r="BH101" s="58">
        <v>0</v>
      </c>
      <c r="BI101" s="58">
        <v>0</v>
      </c>
      <c r="BJ101" s="58">
        <v>5.652046195760132</v>
      </c>
      <c r="BK101" s="137">
        <v>464.6239822594412</v>
      </c>
      <c r="BL101" s="57">
        <v>53.23194552627555</v>
      </c>
      <c r="BM101" s="58">
        <v>1.4238676488823665</v>
      </c>
      <c r="BN101" s="58">
        <v>0.6124321155158859</v>
      </c>
      <c r="BO101" s="58">
        <v>3.6692112939556174</v>
      </c>
      <c r="BP101" s="58">
        <v>1.913430503503929</v>
      </c>
      <c r="BQ101" s="58">
        <v>5.467898810433895</v>
      </c>
      <c r="BR101" s="58">
        <v>0.8767105806493555</v>
      </c>
      <c r="BS101" s="58">
        <v>4.2107461845639325</v>
      </c>
      <c r="BT101" s="58">
        <v>0.5816726640574305</v>
      </c>
      <c r="BU101" s="58">
        <v>5.294333639523307</v>
      </c>
      <c r="BV101" s="58">
        <v>4.998320570067142</v>
      </c>
      <c r="BW101" s="58">
        <v>0.7467503933718498</v>
      </c>
      <c r="BX101" s="58">
        <v>4.3084661327002465</v>
      </c>
      <c r="BY101" s="58">
        <v>2.5698769260773937</v>
      </c>
      <c r="BZ101" s="58">
        <v>0.3277837905516115</v>
      </c>
      <c r="CA101" s="58">
        <v>2.0578133220327963</v>
      </c>
      <c r="CB101" s="58">
        <v>3.2564567760483194</v>
      </c>
      <c r="CC101" s="57">
        <v>1.0040101656676366</v>
      </c>
      <c r="CD101" s="57">
        <v>24.545681096119978</v>
      </c>
      <c r="CE101" s="57">
        <v>14.821709551321332</v>
      </c>
      <c r="CF101" s="57">
        <v>10.27362067035138</v>
      </c>
      <c r="CG101" s="58">
        <v>0</v>
      </c>
      <c r="CH101" s="58">
        <v>0</v>
      </c>
      <c r="CI101" s="58">
        <v>0</v>
      </c>
      <c r="CJ101" s="58">
        <v>2.731920846480842</v>
      </c>
      <c r="CK101" s="58">
        <v>0.2244296258663511</v>
      </c>
      <c r="CL101" s="58">
        <v>0.6019462124942364</v>
      </c>
      <c r="CM101" s="58">
        <v>1.467653216379197</v>
      </c>
      <c r="CN101" s="58">
        <v>0</v>
      </c>
      <c r="CO101" s="58">
        <v>0.3206687863199296</v>
      </c>
      <c r="CP101" s="58">
        <v>0</v>
      </c>
      <c r="CQ101" s="58">
        <v>0</v>
      </c>
      <c r="CR101" s="58">
        <v>0</v>
      </c>
      <c r="CS101" s="58">
        <v>0</v>
      </c>
      <c r="CT101" s="58">
        <v>0</v>
      </c>
      <c r="CU101" s="57">
        <v>0.4644135418635532</v>
      </c>
      <c r="CV101" s="58">
        <v>0</v>
      </c>
      <c r="CW101" s="58">
        <v>0</v>
      </c>
      <c r="CX101" s="58">
        <v>0</v>
      </c>
      <c r="CY101" s="58">
        <v>0</v>
      </c>
      <c r="CZ101" s="57">
        <v>253.66326406537615</v>
      </c>
      <c r="DA101" s="58">
        <v>2.5129568922239387</v>
      </c>
      <c r="DB101" s="58">
        <v>30.495112798700756</v>
      </c>
      <c r="DC101" s="58">
        <v>94.29777556796635</v>
      </c>
      <c r="DD101" s="58">
        <v>82.42872053924751</v>
      </c>
      <c r="DE101" s="58">
        <v>3.2236747853158834</v>
      </c>
      <c r="DF101" s="138">
        <v>43.324560970529916</v>
      </c>
      <c r="DG101" s="139">
        <v>9.27842299723466</v>
      </c>
      <c r="DH101" s="139">
        <v>20.500566431385955</v>
      </c>
      <c r="DI101" s="57">
        <v>22.07921852934909</v>
      </c>
      <c r="DJ101" s="58">
        <v>3.0966280177068497</v>
      </c>
      <c r="DK101" s="58">
        <v>1.7052534253749223</v>
      </c>
      <c r="DL101" s="58">
        <v>0.26144931793474663</v>
      </c>
      <c r="DM101" s="57">
        <v>28.844805023602312</v>
      </c>
      <c r="DN101" s="58">
        <v>24.309922842534483</v>
      </c>
      <c r="DO101" s="58">
        <v>0.5178904433815411</v>
      </c>
      <c r="DP101" s="57">
        <v>2.8066344103756267</v>
      </c>
      <c r="DQ101" s="57">
        <v>2.5092729814034738</v>
      </c>
      <c r="DR101" s="58">
        <v>0.2215041672736291</v>
      </c>
      <c r="DS101" s="58">
        <v>0</v>
      </c>
      <c r="DT101" s="57">
        <v>6.70074484824334</v>
      </c>
      <c r="DU101" s="57">
        <v>0.3541369957346091</v>
      </c>
      <c r="DV101" s="58">
        <v>0</v>
      </c>
      <c r="DW101" s="58">
        <v>0</v>
      </c>
      <c r="DX101" s="58">
        <v>0</v>
      </c>
      <c r="DY101" s="140">
        <v>37.569702361675766</v>
      </c>
      <c r="DZ101" s="57">
        <v>33.80632260223756</v>
      </c>
      <c r="EA101" s="58">
        <v>4.124330786298259</v>
      </c>
      <c r="EB101" s="58">
        <v>4.974459422203869</v>
      </c>
      <c r="EC101" s="58">
        <v>0.09946559215254762</v>
      </c>
      <c r="ED101" s="58">
        <v>4.10544171415019</v>
      </c>
      <c r="EE101" s="58">
        <v>6.654214406017536</v>
      </c>
      <c r="EF101" s="58">
        <v>13.848410681415151</v>
      </c>
      <c r="EG101" s="57">
        <v>3.7633797594382155</v>
      </c>
      <c r="EH101" s="58">
        <v>2.8821425432709034</v>
      </c>
      <c r="EI101" s="58">
        <v>0.881249255091562</v>
      </c>
      <c r="EJ101" s="58">
        <v>0</v>
      </c>
    </row>
    <row r="102" spans="1:140" ht="12.75">
      <c r="A102" s="10">
        <v>82</v>
      </c>
      <c r="B102" s="10" t="s">
        <v>163</v>
      </c>
      <c r="C102" s="10">
        <v>6</v>
      </c>
      <c r="D102" s="10" t="s">
        <v>164</v>
      </c>
      <c r="E102" s="10">
        <v>0</v>
      </c>
      <c r="F102" s="25">
        <v>0</v>
      </c>
      <c r="G102" s="25">
        <v>3.1</v>
      </c>
      <c r="H102" s="54">
        <v>0</v>
      </c>
      <c r="I102" s="111" t="s">
        <v>163</v>
      </c>
      <c r="J102" s="112" t="s">
        <v>778</v>
      </c>
      <c r="K102" s="113" t="s">
        <v>778</v>
      </c>
      <c r="L102" s="114">
        <v>3071.935</v>
      </c>
      <c r="M102" s="115">
        <v>851.2028672481675</v>
      </c>
      <c r="N102" s="116">
        <v>769.6275460466759</v>
      </c>
      <c r="O102" s="117">
        <v>1100.6235932267134</v>
      </c>
      <c r="P102" s="118">
        <v>42.119471928930786</v>
      </c>
      <c r="Q102" s="115">
        <v>16.350443612901966</v>
      </c>
      <c r="R102" s="53">
        <v>5.411803960695782</v>
      </c>
      <c r="S102" s="53">
        <v>0.10812077729509251</v>
      </c>
      <c r="T102" s="54">
        <v>0.04352631159187938</v>
      </c>
      <c r="U102" s="54">
        <v>0</v>
      </c>
      <c r="V102" s="54">
        <v>0.018099341294656297</v>
      </c>
      <c r="W102" s="53">
        <v>5.729287891833649</v>
      </c>
      <c r="X102" s="53">
        <v>1.8961957202870503</v>
      </c>
      <c r="Y102" s="53">
        <v>0.22102355681353936</v>
      </c>
      <c r="Z102" s="53">
        <v>0.027966086522012996</v>
      </c>
      <c r="AA102" s="53">
        <v>0</v>
      </c>
      <c r="AB102" s="53">
        <v>0.05620887160698388</v>
      </c>
      <c r="AC102" s="54">
        <v>0.11786056671120972</v>
      </c>
      <c r="AD102" s="54">
        <v>0.01898803197333277</v>
      </c>
      <c r="AE102" s="53">
        <v>0.8713465616948276</v>
      </c>
      <c r="AF102" s="53">
        <v>0.0923424486520711</v>
      </c>
      <c r="AG102" s="53">
        <v>0.04148525278041365</v>
      </c>
      <c r="AH102" s="53">
        <v>0.06510554422538238</v>
      </c>
      <c r="AI102" s="53">
        <v>0</v>
      </c>
      <c r="AJ102" s="54">
        <v>0</v>
      </c>
      <c r="AK102" s="53">
        <v>0</v>
      </c>
      <c r="AL102" s="54">
        <v>0</v>
      </c>
      <c r="AM102" s="54">
        <v>0</v>
      </c>
      <c r="AN102" s="54">
        <v>0</v>
      </c>
      <c r="AO102" s="54">
        <v>0</v>
      </c>
      <c r="AP102" s="53">
        <v>0</v>
      </c>
      <c r="AQ102" s="53">
        <v>0</v>
      </c>
      <c r="AR102" s="53">
        <v>0</v>
      </c>
      <c r="AS102" s="53">
        <v>0</v>
      </c>
      <c r="AT102" s="53">
        <v>0</v>
      </c>
      <c r="AU102" s="54">
        <v>0</v>
      </c>
      <c r="AV102" s="54">
        <v>0</v>
      </c>
      <c r="AW102" s="54">
        <v>0</v>
      </c>
      <c r="AX102" s="53">
        <v>10.023151531526546</v>
      </c>
      <c r="AY102" s="54">
        <v>9.772986733117726</v>
      </c>
      <c r="AZ102" s="54">
        <v>0.20493272155823608</v>
      </c>
      <c r="BA102" s="54">
        <v>0.0452320768505844</v>
      </c>
      <c r="BB102" s="53">
        <v>0.26421131957544675</v>
      </c>
      <c r="BC102" s="53">
        <v>14.711359452592584</v>
      </c>
      <c r="BD102" s="54">
        <v>7.546530118638577</v>
      </c>
      <c r="BE102" s="54">
        <v>4.556470107603189</v>
      </c>
      <c r="BF102" s="53">
        <v>0.7703092676114567</v>
      </c>
      <c r="BG102" s="54">
        <v>0.319723561859219</v>
      </c>
      <c r="BH102" s="54">
        <v>0</v>
      </c>
      <c r="BI102" s="54">
        <v>0</v>
      </c>
      <c r="BJ102" s="54">
        <v>0.4505857057522376</v>
      </c>
      <c r="BK102" s="119">
        <v>769.4423872900957</v>
      </c>
      <c r="BL102" s="53">
        <v>153.14467916801624</v>
      </c>
      <c r="BM102" s="54">
        <v>3.0535086191602363</v>
      </c>
      <c r="BN102" s="54">
        <v>1.811255772013405</v>
      </c>
      <c r="BO102" s="54">
        <v>16.338623701347846</v>
      </c>
      <c r="BP102" s="54">
        <v>11.508710307998054</v>
      </c>
      <c r="BQ102" s="54">
        <v>8.539083672017801</v>
      </c>
      <c r="BR102" s="54">
        <v>6.07389479269581</v>
      </c>
      <c r="BS102" s="54">
        <v>32.47747755079453</v>
      </c>
      <c r="BT102" s="54">
        <v>2.65763761277501</v>
      </c>
      <c r="BU102" s="54">
        <v>16.400425139203794</v>
      </c>
      <c r="BV102" s="54">
        <v>3.5320766878205436</v>
      </c>
      <c r="BW102" s="54">
        <v>4.088595624581901</v>
      </c>
      <c r="BX102" s="54">
        <v>4.659206656390842</v>
      </c>
      <c r="BY102" s="54">
        <v>3.3423135580668215</v>
      </c>
      <c r="BZ102" s="54">
        <v>3.7781984319329673</v>
      </c>
      <c r="CA102" s="54">
        <v>4.772109435909289</v>
      </c>
      <c r="CB102" s="54">
        <v>4.934492429039026</v>
      </c>
      <c r="CC102" s="53">
        <v>0.30517247272484604</v>
      </c>
      <c r="CD102" s="53">
        <v>50.73382086535034</v>
      </c>
      <c r="CE102" s="53">
        <v>2.338639977733904</v>
      </c>
      <c r="CF102" s="53">
        <v>8.546121581348563</v>
      </c>
      <c r="CG102" s="54">
        <v>0.02567437136527954</v>
      </c>
      <c r="CH102" s="54">
        <v>0.0012760686668174944</v>
      </c>
      <c r="CI102" s="54">
        <v>0.31834006904442963</v>
      </c>
      <c r="CJ102" s="54">
        <v>1.6857713460734032</v>
      </c>
      <c r="CK102" s="54">
        <v>0.7226975831194344</v>
      </c>
      <c r="CL102" s="54">
        <v>2.142284911627362</v>
      </c>
      <c r="CM102" s="54">
        <v>1.0478769895847404</v>
      </c>
      <c r="CN102" s="54">
        <v>0.2789284278475944</v>
      </c>
      <c r="CO102" s="54">
        <v>0.6820652129683733</v>
      </c>
      <c r="CP102" s="54">
        <v>0.005859498980284414</v>
      </c>
      <c r="CQ102" s="54">
        <v>0</v>
      </c>
      <c r="CR102" s="54">
        <v>0</v>
      </c>
      <c r="CS102" s="54">
        <v>0</v>
      </c>
      <c r="CT102" s="54">
        <v>0</v>
      </c>
      <c r="CU102" s="53">
        <v>0</v>
      </c>
      <c r="CV102" s="54">
        <v>0</v>
      </c>
      <c r="CW102" s="54">
        <v>0</v>
      </c>
      <c r="CX102" s="54">
        <v>0</v>
      </c>
      <c r="CY102" s="54">
        <v>0</v>
      </c>
      <c r="CZ102" s="53">
        <v>461.4345681142342</v>
      </c>
      <c r="DA102" s="54">
        <v>4.901246282880335</v>
      </c>
      <c r="DB102" s="54">
        <v>16.6425266159603</v>
      </c>
      <c r="DC102" s="54">
        <v>277.18688709233754</v>
      </c>
      <c r="DD102" s="54">
        <v>137.1258831973984</v>
      </c>
      <c r="DE102" s="54">
        <v>18.888726486725794</v>
      </c>
      <c r="DF102" s="120">
        <v>35.91199032531613</v>
      </c>
      <c r="DG102" s="121">
        <v>25.471743379986883</v>
      </c>
      <c r="DH102" s="121">
        <v>4.01623732272981</v>
      </c>
      <c r="DI102" s="53">
        <v>33.090967094030304</v>
      </c>
      <c r="DJ102" s="54">
        <v>5.020740998751601</v>
      </c>
      <c r="DK102" s="54">
        <v>16.14510072641511</v>
      </c>
      <c r="DL102" s="54">
        <v>0.37070445826490467</v>
      </c>
      <c r="DM102" s="53">
        <v>14.210541564193253</v>
      </c>
      <c r="DN102" s="54">
        <v>7.481242278889365</v>
      </c>
      <c r="DO102" s="54">
        <v>1.915476727209397</v>
      </c>
      <c r="DP102" s="53">
        <v>0.25743383242158446</v>
      </c>
      <c r="DQ102" s="53">
        <v>2.197370712596458</v>
      </c>
      <c r="DR102" s="54">
        <v>0.4411942309977262</v>
      </c>
      <c r="DS102" s="54">
        <v>0.017601283881332124</v>
      </c>
      <c r="DT102" s="53">
        <v>7.2709188182692674</v>
      </c>
      <c r="DU102" s="53">
        <v>0</v>
      </c>
      <c r="DV102" s="54">
        <v>0</v>
      </c>
      <c r="DW102" s="54">
        <v>0</v>
      </c>
      <c r="DX102" s="54">
        <v>0</v>
      </c>
      <c r="DY102" s="122">
        <v>39.64100802914125</v>
      </c>
      <c r="DZ102" s="53">
        <v>32.46126627028241</v>
      </c>
      <c r="EA102" s="54">
        <v>10.592636237420388</v>
      </c>
      <c r="EB102" s="54">
        <v>2.4296054441256083</v>
      </c>
      <c r="EC102" s="54">
        <v>1.449942788503012</v>
      </c>
      <c r="ED102" s="54">
        <v>1.588467854951358</v>
      </c>
      <c r="EE102" s="54">
        <v>2.2054340342487717</v>
      </c>
      <c r="EF102" s="54">
        <v>14.195183166310485</v>
      </c>
      <c r="EG102" s="53">
        <v>7.179731993027196</v>
      </c>
      <c r="EH102" s="54">
        <v>3.354791035617615</v>
      </c>
      <c r="EI102" s="54">
        <v>3.6545890456666563</v>
      </c>
      <c r="EJ102" s="54">
        <v>0.17035516702013553</v>
      </c>
    </row>
    <row r="103" spans="1:140" ht="12.75">
      <c r="A103" s="7">
        <v>83</v>
      </c>
      <c r="B103" s="7" t="s">
        <v>165</v>
      </c>
      <c r="C103" s="7">
        <v>5</v>
      </c>
      <c r="D103" s="7" t="s">
        <v>166</v>
      </c>
      <c r="E103" s="7">
        <v>0</v>
      </c>
      <c r="F103" s="24">
        <v>0</v>
      </c>
      <c r="G103" s="24">
        <v>78.6</v>
      </c>
      <c r="H103" s="54">
        <v>0</v>
      </c>
      <c r="I103" s="111" t="s">
        <v>165</v>
      </c>
      <c r="J103" s="112" t="s">
        <v>776</v>
      </c>
      <c r="K103" s="113" t="s">
        <v>776</v>
      </c>
      <c r="L103" s="114">
        <v>78580.23</v>
      </c>
      <c r="M103" s="115">
        <v>570.7334529308455</v>
      </c>
      <c r="N103" s="116">
        <v>536.196397516956</v>
      </c>
      <c r="O103" s="117">
        <v>606.5091149423381</v>
      </c>
      <c r="P103" s="118">
        <v>200.15786413452852</v>
      </c>
      <c r="Q103" s="115">
        <v>97.26910954574707</v>
      </c>
      <c r="R103" s="53">
        <v>56.927117673236644</v>
      </c>
      <c r="S103" s="53">
        <v>0.07371027038225773</v>
      </c>
      <c r="T103" s="54">
        <v>0.02586223023271884</v>
      </c>
      <c r="U103" s="54">
        <v>0</v>
      </c>
      <c r="V103" s="54">
        <v>0</v>
      </c>
      <c r="W103" s="53">
        <v>0.1603456747326904</v>
      </c>
      <c r="X103" s="53">
        <v>15.561165957391573</v>
      </c>
      <c r="Y103" s="53">
        <v>10.701675217799695</v>
      </c>
      <c r="Z103" s="53">
        <v>0.2010158280269732</v>
      </c>
      <c r="AA103" s="53">
        <v>0</v>
      </c>
      <c r="AB103" s="53">
        <v>0.05983197045872734</v>
      </c>
      <c r="AC103" s="54">
        <v>8.938101860989716</v>
      </c>
      <c r="AD103" s="54">
        <v>1.502727848976772</v>
      </c>
      <c r="AE103" s="53">
        <v>1.607551924956188</v>
      </c>
      <c r="AF103" s="53">
        <v>0.6477732376196915</v>
      </c>
      <c r="AG103" s="53">
        <v>0.29102854496608116</v>
      </c>
      <c r="AH103" s="53">
        <v>0.5917521493637776</v>
      </c>
      <c r="AI103" s="53">
        <v>0.21477565031306226</v>
      </c>
      <c r="AJ103" s="54">
        <v>0</v>
      </c>
      <c r="AK103" s="53">
        <v>0.0019009870548864518</v>
      </c>
      <c r="AL103" s="54">
        <v>0.20732250338284833</v>
      </c>
      <c r="AM103" s="54">
        <v>0.00041664423736097493</v>
      </c>
      <c r="AN103" s="54">
        <v>0.0051355156379664455</v>
      </c>
      <c r="AO103" s="54">
        <v>0</v>
      </c>
      <c r="AP103" s="53">
        <v>0.0318646305820179</v>
      </c>
      <c r="AQ103" s="53">
        <v>3.9293967452118688</v>
      </c>
      <c r="AR103" s="53">
        <v>0</v>
      </c>
      <c r="AS103" s="53">
        <v>0</v>
      </c>
      <c r="AT103" s="53">
        <v>0.09919925151657104</v>
      </c>
      <c r="AU103" s="54">
        <v>0.02250731513511732</v>
      </c>
      <c r="AV103" s="54">
        <v>0</v>
      </c>
      <c r="AW103" s="54">
        <v>0.001901114313358462</v>
      </c>
      <c r="AX103" s="53">
        <v>59.717425108071076</v>
      </c>
      <c r="AY103" s="54">
        <v>59.53432561854299</v>
      </c>
      <c r="AZ103" s="54">
        <v>0.14854970518666086</v>
      </c>
      <c r="BA103" s="54">
        <v>0.034537949303533474</v>
      </c>
      <c r="BB103" s="53">
        <v>4.822585782708958</v>
      </c>
      <c r="BC103" s="53">
        <v>32.25220898437177</v>
      </c>
      <c r="BD103" s="54">
        <v>11.113367828014757</v>
      </c>
      <c r="BE103" s="54">
        <v>10.195157229751047</v>
      </c>
      <c r="BF103" s="53">
        <v>6.0965334410449055</v>
      </c>
      <c r="BG103" s="54">
        <v>3.437727275677356</v>
      </c>
      <c r="BH103" s="54">
        <v>0.0028797319631159134</v>
      </c>
      <c r="BI103" s="54">
        <v>0</v>
      </c>
      <c r="BJ103" s="54">
        <v>1.4458802169451528</v>
      </c>
      <c r="BK103" s="119">
        <v>321.99294911709984</v>
      </c>
      <c r="BL103" s="53">
        <v>51.28806571322075</v>
      </c>
      <c r="BM103" s="54">
        <v>3.0415029327351166</v>
      </c>
      <c r="BN103" s="54">
        <v>0.6913456476266359</v>
      </c>
      <c r="BO103" s="54">
        <v>2.432741670519417</v>
      </c>
      <c r="BP103" s="54">
        <v>3.270858331669429</v>
      </c>
      <c r="BQ103" s="54">
        <v>7.485034085545437</v>
      </c>
      <c r="BR103" s="54">
        <v>1.1407639046106128</v>
      </c>
      <c r="BS103" s="54">
        <v>8.948453065103017</v>
      </c>
      <c r="BT103" s="54">
        <v>0.43345469973808937</v>
      </c>
      <c r="BU103" s="54">
        <v>4.7960612993879</v>
      </c>
      <c r="BV103" s="54">
        <v>1.1782916644555508</v>
      </c>
      <c r="BW103" s="54">
        <v>1.8493748363933273</v>
      </c>
      <c r="BX103" s="54">
        <v>1.0493593617631307</v>
      </c>
      <c r="BY103" s="54">
        <v>1.3965599235329293</v>
      </c>
      <c r="BZ103" s="54">
        <v>0.32824923011805895</v>
      </c>
      <c r="CA103" s="54">
        <v>1.3218019341506129</v>
      </c>
      <c r="CB103" s="54">
        <v>3.0786013224954933</v>
      </c>
      <c r="CC103" s="53">
        <v>0.7863297167748174</v>
      </c>
      <c r="CD103" s="53">
        <v>14.521566047846896</v>
      </c>
      <c r="CE103" s="53">
        <v>5.513536929072364</v>
      </c>
      <c r="CF103" s="53">
        <v>6.565912316622132</v>
      </c>
      <c r="CG103" s="54">
        <v>0.03082671048430375</v>
      </c>
      <c r="CH103" s="54">
        <v>0.009793430230479091</v>
      </c>
      <c r="CI103" s="54">
        <v>0.1755976026030975</v>
      </c>
      <c r="CJ103" s="54">
        <v>1.5853834991320337</v>
      </c>
      <c r="CK103" s="54">
        <v>0.555759126691281</v>
      </c>
      <c r="CL103" s="54">
        <v>0.7275231950835471</v>
      </c>
      <c r="CM103" s="54">
        <v>0.3043719775317532</v>
      </c>
      <c r="CN103" s="54">
        <v>0.07120620542851554</v>
      </c>
      <c r="CO103" s="54">
        <v>0.24688652603841962</v>
      </c>
      <c r="CP103" s="54">
        <v>0.006532813660637034</v>
      </c>
      <c r="CQ103" s="54">
        <v>0</v>
      </c>
      <c r="CR103" s="54">
        <v>0</v>
      </c>
      <c r="CS103" s="54">
        <v>0</v>
      </c>
      <c r="CT103" s="54">
        <v>0</v>
      </c>
      <c r="CU103" s="53">
        <v>0.13368693372366056</v>
      </c>
      <c r="CV103" s="54">
        <v>0.0033995828212770567</v>
      </c>
      <c r="CW103" s="54">
        <v>0</v>
      </c>
      <c r="CX103" s="54">
        <v>0</v>
      </c>
      <c r="CY103" s="54">
        <v>0</v>
      </c>
      <c r="CZ103" s="53">
        <v>155.74159047383802</v>
      </c>
      <c r="DA103" s="54">
        <v>3.578468782796894</v>
      </c>
      <c r="DB103" s="54">
        <v>39.92366782331892</v>
      </c>
      <c r="DC103" s="54">
        <v>57.74760394567438</v>
      </c>
      <c r="DD103" s="54">
        <v>31.010726234830315</v>
      </c>
      <c r="DE103" s="54">
        <v>1.2363707767208114</v>
      </c>
      <c r="DF103" s="120">
        <v>34.678595366799</v>
      </c>
      <c r="DG103" s="121">
        <v>11.93710682699707</v>
      </c>
      <c r="DH103" s="121">
        <v>10.672568660081549</v>
      </c>
      <c r="DI103" s="53">
        <v>25.983749347641258</v>
      </c>
      <c r="DJ103" s="54">
        <v>8.461217280733335</v>
      </c>
      <c r="DK103" s="54">
        <v>6.775491749006079</v>
      </c>
      <c r="DL103" s="54">
        <v>0.40040236583680144</v>
      </c>
      <c r="DM103" s="53">
        <v>15.593311447421318</v>
      </c>
      <c r="DN103" s="54">
        <v>11.92331709897006</v>
      </c>
      <c r="DO103" s="54">
        <v>0.2600129829093145</v>
      </c>
      <c r="DP103" s="53">
        <v>1.5867617083839027</v>
      </c>
      <c r="DQ103" s="53">
        <v>1.6907344251855718</v>
      </c>
      <c r="DR103" s="54">
        <v>0.7128947064675174</v>
      </c>
      <c r="DS103" s="54">
        <v>0.21556808881826892</v>
      </c>
      <c r="DT103" s="53">
        <v>7.82585518011337</v>
      </c>
      <c r="DU103" s="53">
        <v>0.08322869505472305</v>
      </c>
      <c r="DV103" s="54">
        <v>0</v>
      </c>
      <c r="DW103" s="54">
        <v>0.006361396498839467</v>
      </c>
      <c r="DX103" s="54">
        <v>0</v>
      </c>
      <c r="DY103" s="122">
        <v>48.58265240506423</v>
      </c>
      <c r="DZ103" s="53">
        <v>22.07556531712875</v>
      </c>
      <c r="EA103" s="54">
        <v>10.035596739790657</v>
      </c>
      <c r="EB103" s="54">
        <v>0.3730509569646208</v>
      </c>
      <c r="EC103" s="54">
        <v>2.2745530268872973</v>
      </c>
      <c r="ED103" s="54">
        <v>0.15117708359978077</v>
      </c>
      <c r="EE103" s="54">
        <v>4.6360134094797125</v>
      </c>
      <c r="EF103" s="54">
        <v>4.605171046203353</v>
      </c>
      <c r="EG103" s="53">
        <v>26.50707436208828</v>
      </c>
      <c r="EH103" s="54">
        <v>1.6775466297311679</v>
      </c>
      <c r="EI103" s="54">
        <v>21.08677971545769</v>
      </c>
      <c r="EJ103" s="54">
        <v>3.4653487270271413</v>
      </c>
    </row>
    <row r="104" spans="1:140" ht="12.75">
      <c r="A104" s="16">
        <v>84</v>
      </c>
      <c r="B104" s="16" t="s">
        <v>167</v>
      </c>
      <c r="C104" s="16">
        <v>4</v>
      </c>
      <c r="D104" s="16" t="s">
        <v>168</v>
      </c>
      <c r="E104" s="16">
        <v>1.507511823717357</v>
      </c>
      <c r="F104" s="23">
        <v>5.02503941239119</v>
      </c>
      <c r="G104" s="23">
        <v>0.3</v>
      </c>
      <c r="H104" s="54">
        <v>0.0015075118237173571</v>
      </c>
      <c r="I104" s="111" t="s">
        <v>167</v>
      </c>
      <c r="J104" s="112" t="s">
        <v>778</v>
      </c>
      <c r="K104" s="113" t="s">
        <v>780</v>
      </c>
      <c r="L104" s="114">
        <v>308.913</v>
      </c>
      <c r="M104" s="125">
        <v>664.6868212085604</v>
      </c>
      <c r="N104" s="126">
        <v>677.6237906908237</v>
      </c>
      <c r="O104" s="127">
        <v>763.6389051706352</v>
      </c>
      <c r="P104" s="128">
        <v>250.58631394599772</v>
      </c>
      <c r="Q104" s="125">
        <v>108.33121299524461</v>
      </c>
      <c r="R104" s="57">
        <v>3.3514614147025212</v>
      </c>
      <c r="S104" s="55">
        <v>5.409095764826989</v>
      </c>
      <c r="T104" s="56">
        <v>4.00258325159511</v>
      </c>
      <c r="U104" s="56">
        <v>0.502503941239119</v>
      </c>
      <c r="V104" s="56">
        <v>0.003755102569331819</v>
      </c>
      <c r="W104" s="57">
        <v>1.2796483152214377</v>
      </c>
      <c r="X104" s="55">
        <v>16.569390087176647</v>
      </c>
      <c r="Y104" s="55">
        <v>2.7948969450945733</v>
      </c>
      <c r="Z104" s="55">
        <v>1.2099199450978109</v>
      </c>
      <c r="AA104" s="55">
        <v>0</v>
      </c>
      <c r="AB104" s="55">
        <v>0</v>
      </c>
      <c r="AC104" s="56">
        <v>0.4284377802164363</v>
      </c>
      <c r="AD104" s="56">
        <v>1.1565392197803264</v>
      </c>
      <c r="AE104" s="55">
        <v>7.075228300524742</v>
      </c>
      <c r="AF104" s="55">
        <v>3.055229142185664</v>
      </c>
      <c r="AG104" s="55">
        <v>0.864482880293157</v>
      </c>
      <c r="AH104" s="55">
        <v>3.875071622107195</v>
      </c>
      <c r="AI104" s="55">
        <v>0.1677494958127369</v>
      </c>
      <c r="AJ104" s="56">
        <v>0</v>
      </c>
      <c r="AK104" s="57">
        <v>0</v>
      </c>
      <c r="AL104" s="56">
        <v>0.15680790384347695</v>
      </c>
      <c r="AM104" s="56">
        <v>0</v>
      </c>
      <c r="AN104" s="56">
        <v>0.010941591969259954</v>
      </c>
      <c r="AO104" s="56">
        <v>0</v>
      </c>
      <c r="AP104" s="55">
        <v>0.21381424543479877</v>
      </c>
      <c r="AQ104" s="55">
        <v>0.009096412258467594</v>
      </c>
      <c r="AR104" s="55">
        <v>0.5643660189114734</v>
      </c>
      <c r="AS104" s="55">
        <v>0.003916960438699569</v>
      </c>
      <c r="AT104" s="55">
        <v>0.4677692424727998</v>
      </c>
      <c r="AU104" s="56">
        <v>0.12977763965906255</v>
      </c>
      <c r="AV104" s="56">
        <v>0.08591415706040212</v>
      </c>
      <c r="AW104" s="56">
        <v>0.005406052836882876</v>
      </c>
      <c r="AX104" s="55">
        <v>64.18561213027616</v>
      </c>
      <c r="AY104" s="56">
        <v>62.21279130370039</v>
      </c>
      <c r="AZ104" s="56">
        <v>1.8791698633595866</v>
      </c>
      <c r="BA104" s="56">
        <v>0.0936509632161806</v>
      </c>
      <c r="BB104" s="55">
        <v>2.904215750065552</v>
      </c>
      <c r="BC104" s="55">
        <v>62.11399326023832</v>
      </c>
      <c r="BD104" s="56">
        <v>37.21484689864136</v>
      </c>
      <c r="BE104" s="56">
        <v>13.702466390213425</v>
      </c>
      <c r="BF104" s="55">
        <v>13.05127981017309</v>
      </c>
      <c r="BG104" s="56">
        <v>2.416343760217278</v>
      </c>
      <c r="BH104" s="56">
        <v>0.09669389116029432</v>
      </c>
      <c r="BI104" s="56">
        <v>0.11948347916727364</v>
      </c>
      <c r="BJ104" s="56">
        <v>6.151278839025874</v>
      </c>
      <c r="BK104" s="129">
        <v>370.3168853366481</v>
      </c>
      <c r="BL104" s="55">
        <v>54.41289295044235</v>
      </c>
      <c r="BM104" s="56">
        <v>5.413174583135057</v>
      </c>
      <c r="BN104" s="56">
        <v>2.8051587340124886</v>
      </c>
      <c r="BO104" s="56">
        <v>2.601347304904617</v>
      </c>
      <c r="BP104" s="56">
        <v>2.6757048100921614</v>
      </c>
      <c r="BQ104" s="56">
        <v>3.8209787221644924</v>
      </c>
      <c r="BR104" s="56">
        <v>1.0082774114394668</v>
      </c>
      <c r="BS104" s="56">
        <v>10.444850168170326</v>
      </c>
      <c r="BT104" s="56">
        <v>0.2801112287278295</v>
      </c>
      <c r="BU104" s="56">
        <v>5.0501273821431925</v>
      </c>
      <c r="BV104" s="56">
        <v>3.761123682072298</v>
      </c>
      <c r="BW104" s="56">
        <v>1.1476046653912266</v>
      </c>
      <c r="BX104" s="56">
        <v>1.2793245994827023</v>
      </c>
      <c r="BY104" s="56">
        <v>1.35416767827835</v>
      </c>
      <c r="BZ104" s="56">
        <v>1.1326166266877729</v>
      </c>
      <c r="CA104" s="56">
        <v>3.346638050195363</v>
      </c>
      <c r="CB104" s="56">
        <v>2.169381023135964</v>
      </c>
      <c r="CC104" s="55">
        <v>0.8321436779934803</v>
      </c>
      <c r="CD104" s="55">
        <v>14.4113714864703</v>
      </c>
      <c r="CE104" s="55">
        <v>3.3125184113326402</v>
      </c>
      <c r="CF104" s="55">
        <v>10.59660810648953</v>
      </c>
      <c r="CG104" s="56">
        <v>0.2432400060858559</v>
      </c>
      <c r="CH104" s="56">
        <v>0.0062153421837216295</v>
      </c>
      <c r="CI104" s="56">
        <v>0.4291499548416544</v>
      </c>
      <c r="CJ104" s="56">
        <v>1.3503802041351447</v>
      </c>
      <c r="CK104" s="56">
        <v>0.43028295992722865</v>
      </c>
      <c r="CL104" s="56">
        <v>3.713213752739444</v>
      </c>
      <c r="CM104" s="56">
        <v>0.5432921243197922</v>
      </c>
      <c r="CN104" s="56">
        <v>0.06733287365698432</v>
      </c>
      <c r="CO104" s="56">
        <v>1.0939325959088804</v>
      </c>
      <c r="CP104" s="56">
        <v>0.0035285015522169673</v>
      </c>
      <c r="CQ104" s="56">
        <v>0</v>
      </c>
      <c r="CR104" s="56">
        <v>0</v>
      </c>
      <c r="CS104" s="56">
        <v>0</v>
      </c>
      <c r="CT104" s="56">
        <v>0</v>
      </c>
      <c r="CU104" s="55">
        <v>0.08756510732795318</v>
      </c>
      <c r="CV104" s="56">
        <v>0.0017254048874602234</v>
      </c>
      <c r="CW104" s="56">
        <v>0</v>
      </c>
      <c r="CX104" s="56">
        <v>0</v>
      </c>
      <c r="CY104" s="56">
        <v>0</v>
      </c>
      <c r="CZ104" s="55">
        <v>196.07718030642928</v>
      </c>
      <c r="DA104" s="56">
        <v>5.01947150168494</v>
      </c>
      <c r="DB104" s="56">
        <v>24.03385419195696</v>
      </c>
      <c r="DC104" s="56">
        <v>91.37323453528987</v>
      </c>
      <c r="DD104" s="56">
        <v>49.21528067773127</v>
      </c>
      <c r="DE104" s="56">
        <v>2.8367533901130737</v>
      </c>
      <c r="DF104" s="130">
        <v>43.231913192387495</v>
      </c>
      <c r="DG104" s="131">
        <v>26.60843020526815</v>
      </c>
      <c r="DH104" s="131">
        <v>7.300372596815284</v>
      </c>
      <c r="DI104" s="55">
        <v>23.915956919909487</v>
      </c>
      <c r="DJ104" s="56">
        <v>6.692531554191633</v>
      </c>
      <c r="DK104" s="56">
        <v>7.8861038544833</v>
      </c>
      <c r="DL104" s="56">
        <v>0.3911780986879801</v>
      </c>
      <c r="DM104" s="55">
        <v>11.974148061104584</v>
      </c>
      <c r="DN104" s="56">
        <v>9.342339105184953</v>
      </c>
      <c r="DO104" s="56">
        <v>0.5230275190749499</v>
      </c>
      <c r="DP104" s="55">
        <v>1.087490652708044</v>
      </c>
      <c r="DQ104" s="55">
        <v>1.1970360586961377</v>
      </c>
      <c r="DR104" s="56">
        <v>0.520858623625422</v>
      </c>
      <c r="DS104" s="56">
        <v>0.1323026224211995</v>
      </c>
      <c r="DT104" s="55">
        <v>9.130855613069052</v>
      </c>
      <c r="DU104" s="55">
        <v>0.048978191270681384</v>
      </c>
      <c r="DV104" s="56">
        <v>0</v>
      </c>
      <c r="DW104" s="56">
        <v>0.00307206236059991</v>
      </c>
      <c r="DX104" s="56">
        <v>0</v>
      </c>
      <c r="DY104" s="132">
        <v>43.78391327007927</v>
      </c>
      <c r="DZ104" s="55">
        <v>31.497929837850787</v>
      </c>
      <c r="EA104" s="56">
        <v>8.500613441324905</v>
      </c>
      <c r="EB104" s="56">
        <v>2.5690081026049407</v>
      </c>
      <c r="EC104" s="56">
        <v>4.4323806379142345</v>
      </c>
      <c r="ED104" s="56">
        <v>4.2733390954734825</v>
      </c>
      <c r="EE104" s="56">
        <v>3.764846413067757</v>
      </c>
      <c r="EF104" s="56">
        <v>7.957806890613214</v>
      </c>
      <c r="EG104" s="55">
        <v>12.285983432228491</v>
      </c>
      <c r="EH104" s="56">
        <v>4.943398303082097</v>
      </c>
      <c r="EI104" s="56">
        <v>7.136054487833144</v>
      </c>
      <c r="EJ104" s="56">
        <v>0</v>
      </c>
    </row>
    <row r="105" spans="1:140" ht="12.75">
      <c r="A105" s="13">
        <v>85</v>
      </c>
      <c r="B105" s="13" t="s">
        <v>169</v>
      </c>
      <c r="C105" s="13">
        <v>8</v>
      </c>
      <c r="D105" s="13" t="s">
        <v>170</v>
      </c>
      <c r="E105" s="13">
        <v>3.215396449841202</v>
      </c>
      <c r="F105" s="27">
        <v>0.11997747947168665</v>
      </c>
      <c r="G105" s="27">
        <v>26.8</v>
      </c>
      <c r="H105" s="54">
        <v>0.003215396449841202</v>
      </c>
      <c r="I105" s="111" t="s">
        <v>169</v>
      </c>
      <c r="J105" s="112" t="s">
        <v>776</v>
      </c>
      <c r="K105" s="113" t="s">
        <v>776</v>
      </c>
      <c r="L105" s="114">
        <v>26766.69</v>
      </c>
      <c r="M105" s="115">
        <v>635.5019242199913</v>
      </c>
      <c r="N105" s="116">
        <v>593.0758424642074</v>
      </c>
      <c r="O105" s="117">
        <v>681.7683604875608</v>
      </c>
      <c r="P105" s="118">
        <v>204.74698216327832</v>
      </c>
      <c r="Q105" s="115">
        <v>83.65311512181745</v>
      </c>
      <c r="R105" s="53">
        <v>23.50348885125505</v>
      </c>
      <c r="S105" s="53">
        <v>0.16215340783638174</v>
      </c>
      <c r="T105" s="54">
        <v>0.08904164093505772</v>
      </c>
      <c r="U105" s="54">
        <v>0.011997747947168664</v>
      </c>
      <c r="V105" s="54">
        <v>0</v>
      </c>
      <c r="W105" s="53">
        <v>16.703596895992742</v>
      </c>
      <c r="X105" s="53">
        <v>16.451335596594124</v>
      </c>
      <c r="Y105" s="53">
        <v>1.8050513530062926</v>
      </c>
      <c r="Z105" s="53">
        <v>1.7148175586895507</v>
      </c>
      <c r="AA105" s="53">
        <v>0</v>
      </c>
      <c r="AB105" s="53">
        <v>0</v>
      </c>
      <c r="AC105" s="54">
        <v>0</v>
      </c>
      <c r="AD105" s="54">
        <v>0.09023416791542026</v>
      </c>
      <c r="AE105" s="53">
        <v>1.186581904598589</v>
      </c>
      <c r="AF105" s="53">
        <v>2.098831794293579</v>
      </c>
      <c r="AG105" s="53">
        <v>0.1347869310699231</v>
      </c>
      <c r="AH105" s="53">
        <v>0.124966516218479</v>
      </c>
      <c r="AI105" s="53">
        <v>4.198864334738438</v>
      </c>
      <c r="AJ105" s="54">
        <v>0</v>
      </c>
      <c r="AK105" s="53">
        <v>4.1095854586428135</v>
      </c>
      <c r="AL105" s="54">
        <v>0</v>
      </c>
      <c r="AM105" s="54">
        <v>0.08927850249694677</v>
      </c>
      <c r="AN105" s="54">
        <v>0</v>
      </c>
      <c r="AO105" s="54">
        <v>0</v>
      </c>
      <c r="AP105" s="53">
        <v>0</v>
      </c>
      <c r="AQ105" s="53">
        <v>0.014943947122337504</v>
      </c>
      <c r="AR105" s="53">
        <v>0</v>
      </c>
      <c r="AS105" s="53">
        <v>0</v>
      </c>
      <c r="AT105" s="53">
        <v>0.15262477355250129</v>
      </c>
      <c r="AU105" s="54">
        <v>0.016631492351127465</v>
      </c>
      <c r="AV105" s="54">
        <v>0.04806234913618382</v>
      </c>
      <c r="AW105" s="54">
        <v>0</v>
      </c>
      <c r="AX105" s="53">
        <v>75.83283551309482</v>
      </c>
      <c r="AY105" s="54">
        <v>75.64088051230839</v>
      </c>
      <c r="AZ105" s="54">
        <v>0.17301728379564302</v>
      </c>
      <c r="BA105" s="54">
        <v>0.01894705695773366</v>
      </c>
      <c r="BB105" s="53">
        <v>8.345447270469379</v>
      </c>
      <c r="BC105" s="53">
        <v>23.671727807958327</v>
      </c>
      <c r="BD105" s="54">
        <v>4.49168724261386</v>
      </c>
      <c r="BE105" s="54">
        <v>12.412397647972163</v>
      </c>
      <c r="BF105" s="53">
        <v>13.243860185925119</v>
      </c>
      <c r="BG105" s="54">
        <v>11.11265531898042</v>
      </c>
      <c r="BH105" s="54">
        <v>0</v>
      </c>
      <c r="BI105" s="54">
        <v>0.035388761180407444</v>
      </c>
      <c r="BJ105" s="54">
        <v>1.8762413283076842</v>
      </c>
      <c r="BK105" s="119">
        <v>370.54846901129724</v>
      </c>
      <c r="BL105" s="53">
        <v>112.01497084622716</v>
      </c>
      <c r="BM105" s="54">
        <v>2.372072153859891</v>
      </c>
      <c r="BN105" s="54">
        <v>1.1567623789119985</v>
      </c>
      <c r="BO105" s="54">
        <v>25.373578130131147</v>
      </c>
      <c r="BP105" s="54">
        <v>7.648611016154782</v>
      </c>
      <c r="BQ105" s="54">
        <v>5.263770006676209</v>
      </c>
      <c r="BR105" s="54">
        <v>4.256181843926163</v>
      </c>
      <c r="BS105" s="54">
        <v>4.287848067878397</v>
      </c>
      <c r="BT105" s="54">
        <v>0.971736512807523</v>
      </c>
      <c r="BU105" s="54">
        <v>7.086871779812895</v>
      </c>
      <c r="BV105" s="54">
        <v>10.935726457025506</v>
      </c>
      <c r="BW105" s="54">
        <v>0.4605653519355587</v>
      </c>
      <c r="BX105" s="54">
        <v>2.3999560647954605</v>
      </c>
      <c r="BY105" s="54">
        <v>8.333092362185987</v>
      </c>
      <c r="BZ105" s="54">
        <v>1.5152844823173879</v>
      </c>
      <c r="CA105" s="54">
        <v>11.363100928803675</v>
      </c>
      <c r="CB105" s="54">
        <v>5.508290341465456</v>
      </c>
      <c r="CC105" s="53">
        <v>1.727899863599123</v>
      </c>
      <c r="CD105" s="53">
        <v>14.651296069853986</v>
      </c>
      <c r="CE105" s="53">
        <v>3.579401861044455</v>
      </c>
      <c r="CF105" s="53">
        <v>10.549029409314338</v>
      </c>
      <c r="CG105" s="54">
        <v>0</v>
      </c>
      <c r="CH105" s="54">
        <v>0</v>
      </c>
      <c r="CI105" s="54">
        <v>0.007031500719737854</v>
      </c>
      <c r="CJ105" s="54">
        <v>1.5948453095993567</v>
      </c>
      <c r="CK105" s="54">
        <v>0.7738536217963446</v>
      </c>
      <c r="CL105" s="54">
        <v>0.38086330435328386</v>
      </c>
      <c r="CM105" s="54">
        <v>0.8706840479715646</v>
      </c>
      <c r="CN105" s="54">
        <v>0.05441875704467008</v>
      </c>
      <c r="CO105" s="54">
        <v>0.848111215843274</v>
      </c>
      <c r="CP105" s="54">
        <v>0</v>
      </c>
      <c r="CQ105" s="54">
        <v>0</v>
      </c>
      <c r="CR105" s="54">
        <v>0</v>
      </c>
      <c r="CS105" s="54">
        <v>0</v>
      </c>
      <c r="CT105" s="54">
        <v>0</v>
      </c>
      <c r="CU105" s="53">
        <v>0.07584389403396535</v>
      </c>
      <c r="CV105" s="54">
        <v>0</v>
      </c>
      <c r="CW105" s="54">
        <v>0</v>
      </c>
      <c r="CX105" s="54">
        <v>0</v>
      </c>
      <c r="CY105" s="54">
        <v>0</v>
      </c>
      <c r="CZ105" s="53">
        <v>113.27829477608176</v>
      </c>
      <c r="DA105" s="54">
        <v>0.5873796872157149</v>
      </c>
      <c r="DB105" s="54">
        <v>14.955861184180785</v>
      </c>
      <c r="DC105" s="54">
        <v>39.65660303907581</v>
      </c>
      <c r="DD105" s="54">
        <v>30.20220281252557</v>
      </c>
      <c r="DE105" s="54">
        <v>0.8430186922626594</v>
      </c>
      <c r="DF105" s="120">
        <v>27.441581308708695</v>
      </c>
      <c r="DG105" s="121">
        <v>5.076682996664885</v>
      </c>
      <c r="DH105" s="121">
        <v>1.7312166726629257</v>
      </c>
      <c r="DI105" s="53">
        <v>47.17355788108279</v>
      </c>
      <c r="DJ105" s="54">
        <v>3.0139965008747818</v>
      </c>
      <c r="DK105" s="54">
        <v>21.29277844963274</v>
      </c>
      <c r="DL105" s="54">
        <v>0.754893488884879</v>
      </c>
      <c r="DM105" s="53">
        <v>25.81607214041034</v>
      </c>
      <c r="DN105" s="54">
        <v>20.670303276198887</v>
      </c>
      <c r="DO105" s="54">
        <v>0.6740482293477453</v>
      </c>
      <c r="DP105" s="53">
        <v>3.3818716471853643</v>
      </c>
      <c r="DQ105" s="53">
        <v>2.4941324459617533</v>
      </c>
      <c r="DR105" s="54">
        <v>1.1620006059770558</v>
      </c>
      <c r="DS105" s="54">
        <v>0.20773618254629167</v>
      </c>
      <c r="DT105" s="53">
        <v>8.257453573826274</v>
      </c>
      <c r="DU105" s="53">
        <v>0.10702443970472256</v>
      </c>
      <c r="DV105" s="54">
        <v>0</v>
      </c>
      <c r="DW105" s="54">
        <v>0</v>
      </c>
      <c r="DX105" s="54">
        <v>0</v>
      </c>
      <c r="DY105" s="122">
        <v>60.206510405283595</v>
      </c>
      <c r="DZ105" s="53">
        <v>54.84309042320885</v>
      </c>
      <c r="EA105" s="54">
        <v>15.530560558664519</v>
      </c>
      <c r="EB105" s="54">
        <v>0.6609804947866174</v>
      </c>
      <c r="EC105" s="54">
        <v>0.47870879813678874</v>
      </c>
      <c r="ED105" s="54">
        <v>1.1465799469415157</v>
      </c>
      <c r="EE105" s="54">
        <v>5.014153785918244</v>
      </c>
      <c r="EF105" s="54">
        <v>32.012112816340014</v>
      </c>
      <c r="EG105" s="53">
        <v>5.3634087741143945</v>
      </c>
      <c r="EH105" s="54">
        <v>1.7620673307009571</v>
      </c>
      <c r="EI105" s="54">
        <v>3.573513945878254</v>
      </c>
      <c r="EJ105" s="54">
        <v>0.027828618331216897</v>
      </c>
    </row>
    <row r="106" spans="1:140" ht="12.75">
      <c r="A106" s="10">
        <v>86</v>
      </c>
      <c r="B106" s="10" t="s">
        <v>171</v>
      </c>
      <c r="C106" s="10">
        <v>6</v>
      </c>
      <c r="D106" s="10" t="s">
        <v>172</v>
      </c>
      <c r="E106" s="10">
        <v>0</v>
      </c>
      <c r="F106" s="25">
        <v>0</v>
      </c>
      <c r="G106" s="25">
        <v>4.8</v>
      </c>
      <c r="H106" s="54">
        <v>0</v>
      </c>
      <c r="I106" s="111" t="s">
        <v>171</v>
      </c>
      <c r="J106" s="112" t="s">
        <v>776</v>
      </c>
      <c r="K106" s="113" t="s">
        <v>776</v>
      </c>
      <c r="L106" s="114">
        <v>4794.092</v>
      </c>
      <c r="M106" s="115">
        <v>870.5408448565444</v>
      </c>
      <c r="N106" s="116">
        <v>847.3510526422602</v>
      </c>
      <c r="O106" s="117">
        <v>897.6942655420165</v>
      </c>
      <c r="P106" s="118">
        <v>166.46801938719574</v>
      </c>
      <c r="Q106" s="115">
        <v>65.56851641562156</v>
      </c>
      <c r="R106" s="53">
        <v>31.102657187221276</v>
      </c>
      <c r="S106" s="53">
        <v>0.5593134216030898</v>
      </c>
      <c r="T106" s="54">
        <v>0.06389113934400927</v>
      </c>
      <c r="U106" s="54">
        <v>0</v>
      </c>
      <c r="V106" s="54">
        <v>0</v>
      </c>
      <c r="W106" s="53">
        <v>1.0429503647406015</v>
      </c>
      <c r="X106" s="53">
        <v>22.880370255723086</v>
      </c>
      <c r="Y106" s="53">
        <v>0.5580910837756139</v>
      </c>
      <c r="Z106" s="53">
        <v>0.03717075099935504</v>
      </c>
      <c r="AA106" s="53">
        <v>0</v>
      </c>
      <c r="AB106" s="53">
        <v>0.06809840111537285</v>
      </c>
      <c r="AC106" s="54">
        <v>0.43891523149743483</v>
      </c>
      <c r="AD106" s="54">
        <v>0.013906700163451182</v>
      </c>
      <c r="AE106" s="53">
        <v>1.4653056303466852</v>
      </c>
      <c r="AF106" s="53">
        <v>1.7162353163018151</v>
      </c>
      <c r="AG106" s="53">
        <v>0.884121539594985</v>
      </c>
      <c r="AH106" s="53">
        <v>0</v>
      </c>
      <c r="AI106" s="53">
        <v>0</v>
      </c>
      <c r="AJ106" s="54">
        <v>0</v>
      </c>
      <c r="AK106" s="53">
        <v>0</v>
      </c>
      <c r="AL106" s="54">
        <v>0</v>
      </c>
      <c r="AM106" s="54">
        <v>0</v>
      </c>
      <c r="AN106" s="54">
        <v>0</v>
      </c>
      <c r="AO106" s="54">
        <v>0</v>
      </c>
      <c r="AP106" s="53">
        <v>0</v>
      </c>
      <c r="AQ106" s="53">
        <v>0</v>
      </c>
      <c r="AR106" s="53">
        <v>0</v>
      </c>
      <c r="AS106" s="53">
        <v>0</v>
      </c>
      <c r="AT106" s="53">
        <v>0</v>
      </c>
      <c r="AU106" s="54">
        <v>0</v>
      </c>
      <c r="AV106" s="54">
        <v>0</v>
      </c>
      <c r="AW106" s="54">
        <v>0</v>
      </c>
      <c r="AX106" s="53">
        <v>79.18465060745602</v>
      </c>
      <c r="AY106" s="54">
        <v>77.58574512128679</v>
      </c>
      <c r="AZ106" s="54">
        <v>1.5989305169779808</v>
      </c>
      <c r="BA106" s="54">
        <v>0</v>
      </c>
      <c r="BB106" s="53">
        <v>0.5074308127587039</v>
      </c>
      <c r="BC106" s="53">
        <v>18.985928930859068</v>
      </c>
      <c r="BD106" s="54">
        <v>5.406825734675096</v>
      </c>
      <c r="BE106" s="54">
        <v>8.268020304992062</v>
      </c>
      <c r="BF106" s="53">
        <v>2.2214801050960227</v>
      </c>
      <c r="BG106" s="54">
        <v>0.8635462147993823</v>
      </c>
      <c r="BH106" s="54">
        <v>0</v>
      </c>
      <c r="BI106" s="54">
        <v>0</v>
      </c>
      <c r="BJ106" s="54">
        <v>1.2732817809921047</v>
      </c>
      <c r="BK106" s="119">
        <v>636.5301291673168</v>
      </c>
      <c r="BL106" s="53">
        <v>60.885126943746606</v>
      </c>
      <c r="BM106" s="54">
        <v>2.781298314675647</v>
      </c>
      <c r="BN106" s="54">
        <v>10.020902811210131</v>
      </c>
      <c r="BO106" s="54">
        <v>8.859980158912261</v>
      </c>
      <c r="BP106" s="54">
        <v>3.2497123542894046</v>
      </c>
      <c r="BQ106" s="54">
        <v>4.433116844649623</v>
      </c>
      <c r="BR106" s="54">
        <v>1.282776801112703</v>
      </c>
      <c r="BS106" s="54">
        <v>6.292340655957375</v>
      </c>
      <c r="BT106" s="54">
        <v>0.8157331982782142</v>
      </c>
      <c r="BU106" s="54">
        <v>3.3050700737491066</v>
      </c>
      <c r="BV106" s="54">
        <v>1.6283542326680425</v>
      </c>
      <c r="BW106" s="54">
        <v>0.40010287662397803</v>
      </c>
      <c r="BX106" s="54">
        <v>1.1698419638171316</v>
      </c>
      <c r="BY106" s="54">
        <v>0.4860440725793331</v>
      </c>
      <c r="BZ106" s="54">
        <v>1.8657401651866508</v>
      </c>
      <c r="CA106" s="54">
        <v>4.363445674384221</v>
      </c>
      <c r="CB106" s="54">
        <v>2.0848431778113565</v>
      </c>
      <c r="CC106" s="53">
        <v>1.0840989284310771</v>
      </c>
      <c r="CD106" s="53">
        <v>11.5204589315349</v>
      </c>
      <c r="CE106" s="53">
        <v>1.4434412189002632</v>
      </c>
      <c r="CF106" s="53">
        <v>13.599542937432156</v>
      </c>
      <c r="CG106" s="54">
        <v>0</v>
      </c>
      <c r="CH106" s="54">
        <v>0</v>
      </c>
      <c r="CI106" s="54">
        <v>0</v>
      </c>
      <c r="CJ106" s="54">
        <v>3.9233435653717117</v>
      </c>
      <c r="CK106" s="54">
        <v>4.0694025062514445</v>
      </c>
      <c r="CL106" s="54">
        <v>1.0009465817510386</v>
      </c>
      <c r="CM106" s="54">
        <v>0.1878979377116668</v>
      </c>
      <c r="CN106" s="54">
        <v>0.033051097058629665</v>
      </c>
      <c r="CO106" s="54">
        <v>0.3794566312035731</v>
      </c>
      <c r="CP106" s="54">
        <v>0</v>
      </c>
      <c r="CQ106" s="54">
        <v>0</v>
      </c>
      <c r="CR106" s="54">
        <v>0</v>
      </c>
      <c r="CS106" s="54">
        <v>0</v>
      </c>
      <c r="CT106" s="54">
        <v>0</v>
      </c>
      <c r="CU106" s="53">
        <v>0</v>
      </c>
      <c r="CV106" s="54">
        <v>0</v>
      </c>
      <c r="CW106" s="54">
        <v>0</v>
      </c>
      <c r="CX106" s="54">
        <v>0</v>
      </c>
      <c r="CY106" s="54">
        <v>0</v>
      </c>
      <c r="CZ106" s="53">
        <v>462.0537111094239</v>
      </c>
      <c r="DA106" s="54">
        <v>4.617320652169379</v>
      </c>
      <c r="DB106" s="54">
        <v>105.71357412415115</v>
      </c>
      <c r="DC106" s="54">
        <v>243.4431796469488</v>
      </c>
      <c r="DD106" s="54">
        <v>45.512122003499314</v>
      </c>
      <c r="DE106" s="54">
        <v>6.187549175109697</v>
      </c>
      <c r="DF106" s="120">
        <v>26.03247914307861</v>
      </c>
      <c r="DG106" s="121">
        <v>8.015991349352495</v>
      </c>
      <c r="DH106" s="121">
        <v>8.046028319857024</v>
      </c>
      <c r="DI106" s="53">
        <v>45.19965407422303</v>
      </c>
      <c r="DJ106" s="54">
        <v>3.6072816291385315</v>
      </c>
      <c r="DK106" s="54">
        <v>29.63224318598809</v>
      </c>
      <c r="DL106" s="54">
        <v>0.31565309969020205</v>
      </c>
      <c r="DM106" s="53">
        <v>9.605326722974862</v>
      </c>
      <c r="DN106" s="54">
        <v>6.292795382316402</v>
      </c>
      <c r="DO106" s="54">
        <v>0.3727650616633974</v>
      </c>
      <c r="DP106" s="53">
        <v>0.21523158087078847</v>
      </c>
      <c r="DQ106" s="53">
        <v>0.4401667719351235</v>
      </c>
      <c r="DR106" s="54">
        <v>0.05401439938991576</v>
      </c>
      <c r="DS106" s="54">
        <v>0.013908786064180665</v>
      </c>
      <c r="DT106" s="53">
        <v>4.45098258439763</v>
      </c>
      <c r="DU106" s="53">
        <v>0</v>
      </c>
      <c r="DV106" s="54">
        <v>0</v>
      </c>
      <c r="DW106" s="54">
        <v>0</v>
      </c>
      <c r="DX106" s="54">
        <v>0</v>
      </c>
      <c r="DY106" s="122">
        <v>67.54271716103905</v>
      </c>
      <c r="DZ106" s="53">
        <v>44.87037378506712</v>
      </c>
      <c r="EA106" s="54">
        <v>9.425868339614675</v>
      </c>
      <c r="EB106" s="54">
        <v>3.2976776415638254</v>
      </c>
      <c r="EC106" s="54">
        <v>1.6459571489241343</v>
      </c>
      <c r="ED106" s="54">
        <v>8.196594892213165</v>
      </c>
      <c r="EE106" s="54">
        <v>7.387932897407893</v>
      </c>
      <c r="EF106" s="54">
        <v>14.916340779442699</v>
      </c>
      <c r="EG106" s="53">
        <v>22.67232251696463</v>
      </c>
      <c r="EH106" s="54">
        <v>12.500723807553129</v>
      </c>
      <c r="EI106" s="54">
        <v>10.17160496711369</v>
      </c>
      <c r="EJ106" s="54">
        <v>0</v>
      </c>
    </row>
    <row r="107" spans="1:140" ht="33.75">
      <c r="A107" s="13">
        <v>87</v>
      </c>
      <c r="B107" s="13" t="s">
        <v>416</v>
      </c>
      <c r="C107" s="13">
        <v>8</v>
      </c>
      <c r="D107" s="13" t="s">
        <v>173</v>
      </c>
      <c r="E107" s="13">
        <v>0</v>
      </c>
      <c r="F107" s="27">
        <v>0</v>
      </c>
      <c r="G107" s="27">
        <v>0.1</v>
      </c>
      <c r="H107" s="54">
        <v>0</v>
      </c>
      <c r="I107" s="111" t="s">
        <v>467</v>
      </c>
      <c r="J107" s="112" t="s">
        <v>777</v>
      </c>
      <c r="K107" s="113" t="s">
        <v>776</v>
      </c>
      <c r="L107" s="114">
        <v>119.144</v>
      </c>
      <c r="M107" s="115">
        <v>695.8012153360638</v>
      </c>
      <c r="N107" s="116">
        <v>690.1196871013227</v>
      </c>
      <c r="O107" s="117">
        <v>702.2115255489153</v>
      </c>
      <c r="P107" s="118">
        <v>119.41264352380313</v>
      </c>
      <c r="Q107" s="115">
        <v>47.872490431746456</v>
      </c>
      <c r="R107" s="53">
        <v>1.2774457798965955</v>
      </c>
      <c r="S107" s="53">
        <v>0</v>
      </c>
      <c r="T107" s="54">
        <v>0</v>
      </c>
      <c r="U107" s="54">
        <v>0</v>
      </c>
      <c r="V107" s="54">
        <v>0</v>
      </c>
      <c r="W107" s="53">
        <v>33.71533606392265</v>
      </c>
      <c r="X107" s="53">
        <v>0.7447290673470758</v>
      </c>
      <c r="Y107" s="53">
        <v>0.3456321761901564</v>
      </c>
      <c r="Z107" s="53">
        <v>0</v>
      </c>
      <c r="AA107" s="53">
        <v>0</v>
      </c>
      <c r="AB107" s="53">
        <v>0</v>
      </c>
      <c r="AC107" s="54">
        <v>0</v>
      </c>
      <c r="AD107" s="54">
        <v>0.3456321761901564</v>
      </c>
      <c r="AE107" s="53">
        <v>3.00711743772242</v>
      </c>
      <c r="AF107" s="53">
        <v>0.443413012824817</v>
      </c>
      <c r="AG107" s="53">
        <v>0.19925468340831262</v>
      </c>
      <c r="AH107" s="53">
        <v>0</v>
      </c>
      <c r="AI107" s="53">
        <v>0</v>
      </c>
      <c r="AJ107" s="54">
        <v>0</v>
      </c>
      <c r="AK107" s="53">
        <v>0</v>
      </c>
      <c r="AL107" s="54">
        <v>0</v>
      </c>
      <c r="AM107" s="54">
        <v>0</v>
      </c>
      <c r="AN107" s="54">
        <v>0</v>
      </c>
      <c r="AO107" s="54">
        <v>0</v>
      </c>
      <c r="AP107" s="53">
        <v>0</v>
      </c>
      <c r="AQ107" s="53">
        <v>0</v>
      </c>
      <c r="AR107" s="53">
        <v>0</v>
      </c>
      <c r="AS107" s="53">
        <v>0</v>
      </c>
      <c r="AT107" s="53">
        <v>1.1631303296850868</v>
      </c>
      <c r="AU107" s="54">
        <v>0</v>
      </c>
      <c r="AV107" s="54">
        <v>0</v>
      </c>
      <c r="AW107" s="54">
        <v>0</v>
      </c>
      <c r="AX107" s="53">
        <v>33.70014436312361</v>
      </c>
      <c r="AY107" s="54">
        <v>33.464798898811516</v>
      </c>
      <c r="AZ107" s="54">
        <v>0.2353454643120929</v>
      </c>
      <c r="BA107" s="54">
        <v>0</v>
      </c>
      <c r="BB107" s="53">
        <v>0.6879070704357751</v>
      </c>
      <c r="BC107" s="53">
        <v>22.901195192372253</v>
      </c>
      <c r="BD107" s="54">
        <v>2.8999362116430536</v>
      </c>
      <c r="BE107" s="54">
        <v>7.211861277110051</v>
      </c>
      <c r="BF107" s="53">
        <v>14.250990398173638</v>
      </c>
      <c r="BG107" s="54">
        <v>6.0978311958638285</v>
      </c>
      <c r="BH107" s="54">
        <v>0</v>
      </c>
      <c r="BI107" s="54">
        <v>0</v>
      </c>
      <c r="BJ107" s="54">
        <v>8.15315920230981</v>
      </c>
      <c r="BK107" s="119">
        <v>527.5275297119451</v>
      </c>
      <c r="BL107" s="53">
        <v>118.40025515342776</v>
      </c>
      <c r="BM107" s="54">
        <v>5.0447357819109655</v>
      </c>
      <c r="BN107" s="54">
        <v>2.5545558315987376</v>
      </c>
      <c r="BO107" s="54">
        <v>9.266769623312964</v>
      </c>
      <c r="BP107" s="54">
        <v>6.384291277781508</v>
      </c>
      <c r="BQ107" s="54">
        <v>0</v>
      </c>
      <c r="BR107" s="54">
        <v>3.0859296313704423</v>
      </c>
      <c r="BS107" s="54">
        <v>7.271704827771435</v>
      </c>
      <c r="BT107" s="54">
        <v>0</v>
      </c>
      <c r="BU107" s="54">
        <v>10.66213993151145</v>
      </c>
      <c r="BV107" s="54">
        <v>8.995585174242933</v>
      </c>
      <c r="BW107" s="54">
        <v>1.7403310279997313</v>
      </c>
      <c r="BX107" s="54">
        <v>1.6001645068152823</v>
      </c>
      <c r="BY107" s="54">
        <v>20.879943597663328</v>
      </c>
      <c r="BZ107" s="54">
        <v>2.3627711005170213</v>
      </c>
      <c r="CA107" s="54">
        <v>10.544635063452628</v>
      </c>
      <c r="CB107" s="54">
        <v>4.819965755724166</v>
      </c>
      <c r="CC107" s="53">
        <v>2.7208252199019674</v>
      </c>
      <c r="CD107" s="53">
        <v>71.92766736050493</v>
      </c>
      <c r="CE107" s="53">
        <v>1.942271536963674</v>
      </c>
      <c r="CF107" s="53">
        <v>13.193530517692874</v>
      </c>
      <c r="CG107" s="54">
        <v>0.04406432552205734</v>
      </c>
      <c r="CH107" s="54">
        <v>0.009736117639159337</v>
      </c>
      <c r="CI107" s="54">
        <v>0.08451957295373666</v>
      </c>
      <c r="CJ107" s="54">
        <v>3.9707412878533535</v>
      </c>
      <c r="CK107" s="54">
        <v>1.410226280803062</v>
      </c>
      <c r="CL107" s="54">
        <v>0.4810145706036393</v>
      </c>
      <c r="CM107" s="54">
        <v>0.7982777143624521</v>
      </c>
      <c r="CN107" s="54">
        <v>0</v>
      </c>
      <c r="CO107" s="54">
        <v>0.5501745786611161</v>
      </c>
      <c r="CP107" s="54">
        <v>0.0020227623715839654</v>
      </c>
      <c r="CQ107" s="54">
        <v>0</v>
      </c>
      <c r="CR107" s="54">
        <v>0</v>
      </c>
      <c r="CS107" s="54">
        <v>0</v>
      </c>
      <c r="CT107" s="54">
        <v>0</v>
      </c>
      <c r="CU107" s="53">
        <v>0</v>
      </c>
      <c r="CV107" s="54">
        <v>0</v>
      </c>
      <c r="CW107" s="54">
        <v>0</v>
      </c>
      <c r="CX107" s="54">
        <v>0</v>
      </c>
      <c r="CY107" s="54">
        <v>0</v>
      </c>
      <c r="CZ107" s="53">
        <v>241.72430000671451</v>
      </c>
      <c r="DA107" s="54">
        <v>1.60864164372524</v>
      </c>
      <c r="DB107" s="54">
        <v>45.85954810985026</v>
      </c>
      <c r="DC107" s="54">
        <v>86.85078560397501</v>
      </c>
      <c r="DD107" s="54">
        <v>73.77383670180622</v>
      </c>
      <c r="DE107" s="54">
        <v>6.471664540388101</v>
      </c>
      <c r="DF107" s="120">
        <v>16.55475726851541</v>
      </c>
      <c r="DG107" s="121">
        <v>4.323339824078426</v>
      </c>
      <c r="DH107" s="121">
        <v>1.1408044047539112</v>
      </c>
      <c r="DI107" s="53">
        <v>29.40080910494863</v>
      </c>
      <c r="DJ107" s="54">
        <v>3.3865742295037937</v>
      </c>
      <c r="DK107" s="54">
        <v>11.781793460014772</v>
      </c>
      <c r="DL107" s="54">
        <v>0</v>
      </c>
      <c r="DM107" s="53">
        <v>12.260206137111394</v>
      </c>
      <c r="DN107" s="54">
        <v>7.506462767743235</v>
      </c>
      <c r="DO107" s="54">
        <v>0.8336970388773248</v>
      </c>
      <c r="DP107" s="53">
        <v>7.583344524273149</v>
      </c>
      <c r="DQ107" s="53">
        <v>2.707563956221043</v>
      </c>
      <c r="DR107" s="54">
        <v>0.49889209695830256</v>
      </c>
      <c r="DS107" s="54">
        <v>0.13865574430940708</v>
      </c>
      <c r="DT107" s="53">
        <v>8.789364130799704</v>
      </c>
      <c r="DU107" s="53">
        <v>0.32263479487007324</v>
      </c>
      <c r="DV107" s="54">
        <v>0</v>
      </c>
      <c r="DW107" s="54">
        <v>0</v>
      </c>
      <c r="DX107" s="54">
        <v>0</v>
      </c>
      <c r="DY107" s="122">
        <v>48.86095816826697</v>
      </c>
      <c r="DZ107" s="53">
        <v>28.978211240179952</v>
      </c>
      <c r="EA107" s="54">
        <v>5.153008124622306</v>
      </c>
      <c r="EB107" s="54">
        <v>0</v>
      </c>
      <c r="EC107" s="54">
        <v>5.785016450681528</v>
      </c>
      <c r="ED107" s="54">
        <v>2.956674276505741</v>
      </c>
      <c r="EE107" s="54">
        <v>10.053045054723695</v>
      </c>
      <c r="EF107" s="54">
        <v>5.03046733364668</v>
      </c>
      <c r="EG107" s="53">
        <v>19.882746928087023</v>
      </c>
      <c r="EH107" s="54">
        <v>6.872859732760358</v>
      </c>
      <c r="EI107" s="54">
        <v>13.009887195326662</v>
      </c>
      <c r="EJ107" s="54">
        <v>0</v>
      </c>
    </row>
    <row r="108" spans="1:140" ht="12.75">
      <c r="A108" s="12">
        <v>88</v>
      </c>
      <c r="B108" s="12" t="s">
        <v>174</v>
      </c>
      <c r="C108" s="12">
        <v>9</v>
      </c>
      <c r="D108" s="12" t="s">
        <v>175</v>
      </c>
      <c r="E108" s="12">
        <v>0</v>
      </c>
      <c r="F108" s="28">
        <v>0</v>
      </c>
      <c r="G108" s="28">
        <v>70.3</v>
      </c>
      <c r="H108" s="54">
        <v>0</v>
      </c>
      <c r="I108" s="111" t="s">
        <v>174</v>
      </c>
      <c r="J108" s="112" t="s">
        <v>776</v>
      </c>
      <c r="K108" s="113" t="s">
        <v>776</v>
      </c>
      <c r="L108" s="114">
        <v>70318.34</v>
      </c>
      <c r="M108" s="115">
        <v>621.3456119697934</v>
      </c>
      <c r="N108" s="116">
        <v>578.7033917857325</v>
      </c>
      <c r="O108" s="117">
        <v>660.2575107041836</v>
      </c>
      <c r="P108" s="118">
        <v>88.9257482471856</v>
      </c>
      <c r="Q108" s="115">
        <v>38.81193725562919</v>
      </c>
      <c r="R108" s="53">
        <v>5.478414308415131</v>
      </c>
      <c r="S108" s="53">
        <v>0.243825721710723</v>
      </c>
      <c r="T108" s="54">
        <v>0.2193955374942014</v>
      </c>
      <c r="U108" s="54">
        <v>0</v>
      </c>
      <c r="V108" s="54">
        <v>0.02443018421652161</v>
      </c>
      <c r="W108" s="53">
        <v>0.1478988269632076</v>
      </c>
      <c r="X108" s="53">
        <v>9.872151418819044</v>
      </c>
      <c r="Y108" s="53">
        <v>7.803436486128654</v>
      </c>
      <c r="Z108" s="53">
        <v>0.12692549340612988</v>
      </c>
      <c r="AA108" s="53">
        <v>0</v>
      </c>
      <c r="AB108" s="53">
        <v>0.0017668221405681649</v>
      </c>
      <c r="AC108" s="54">
        <v>7.589416928784154</v>
      </c>
      <c r="AD108" s="54">
        <v>0.08532624632492747</v>
      </c>
      <c r="AE108" s="53">
        <v>10.86842635932532</v>
      </c>
      <c r="AF108" s="53">
        <v>1.3845039572890943</v>
      </c>
      <c r="AG108" s="53">
        <v>0.2940871471084215</v>
      </c>
      <c r="AH108" s="53">
        <v>0</v>
      </c>
      <c r="AI108" s="53">
        <v>0.10376851899518676</v>
      </c>
      <c r="AJ108" s="54">
        <v>0.004593680681313011</v>
      </c>
      <c r="AK108" s="53">
        <v>0</v>
      </c>
      <c r="AL108" s="54">
        <v>0.05282846551838397</v>
      </c>
      <c r="AM108" s="54">
        <v>0</v>
      </c>
      <c r="AN108" s="54">
        <v>0.04634637279548977</v>
      </c>
      <c r="AO108" s="54">
        <v>0</v>
      </c>
      <c r="AP108" s="53">
        <v>0.03666810109567433</v>
      </c>
      <c r="AQ108" s="53">
        <v>0</v>
      </c>
      <c r="AR108" s="53">
        <v>0</v>
      </c>
      <c r="AS108" s="53">
        <v>0</v>
      </c>
      <c r="AT108" s="53">
        <v>0.06759175486793345</v>
      </c>
      <c r="AU108" s="54">
        <v>0</v>
      </c>
      <c r="AV108" s="54">
        <v>0</v>
      </c>
      <c r="AW108" s="54">
        <v>0.06174292510318077</v>
      </c>
      <c r="AX108" s="53">
        <v>19.14811982194119</v>
      </c>
      <c r="AY108" s="54">
        <v>18.332244475623288</v>
      </c>
      <c r="AZ108" s="54">
        <v>0.8158761995803655</v>
      </c>
      <c r="BA108" s="54">
        <v>0</v>
      </c>
      <c r="BB108" s="53">
        <v>1.4519682916291823</v>
      </c>
      <c r="BC108" s="53">
        <v>27.749446303766558</v>
      </c>
      <c r="BD108" s="54">
        <v>17.5717032000471</v>
      </c>
      <c r="BE108" s="54">
        <v>6.594343666246957</v>
      </c>
      <c r="BF108" s="53">
        <v>1.7642865289482093</v>
      </c>
      <c r="BG108" s="54">
        <v>0.6786856743205258</v>
      </c>
      <c r="BH108" s="54">
        <v>0</v>
      </c>
      <c r="BI108" s="54">
        <v>0</v>
      </c>
      <c r="BJ108" s="54">
        <v>1.0856004279964515</v>
      </c>
      <c r="BK108" s="119">
        <v>492.31253183735566</v>
      </c>
      <c r="BL108" s="53">
        <v>68.64574732566213</v>
      </c>
      <c r="BM108" s="54">
        <v>2.4787942946320976</v>
      </c>
      <c r="BN108" s="54">
        <v>1.362589048603821</v>
      </c>
      <c r="BO108" s="54">
        <v>6.942841654111858</v>
      </c>
      <c r="BP108" s="54">
        <v>4.6079799380929645</v>
      </c>
      <c r="BQ108" s="54">
        <v>1.6518421794371143</v>
      </c>
      <c r="BR108" s="54">
        <v>1.6135534485029086</v>
      </c>
      <c r="BS108" s="54">
        <v>14.39284545112982</v>
      </c>
      <c r="BT108" s="54">
        <v>0.5258437556973046</v>
      </c>
      <c r="BU108" s="54">
        <v>5.212571855365187</v>
      </c>
      <c r="BV108" s="54">
        <v>0.8520734420067368</v>
      </c>
      <c r="BW108" s="54">
        <v>0.4756714962270156</v>
      </c>
      <c r="BX108" s="54">
        <v>1.9351807792959843</v>
      </c>
      <c r="BY108" s="54">
        <v>1.7817385905298675</v>
      </c>
      <c r="BZ108" s="54">
        <v>3.458464747603542</v>
      </c>
      <c r="CA108" s="54">
        <v>5.637141036036972</v>
      </c>
      <c r="CB108" s="54">
        <v>4.9222194380584074</v>
      </c>
      <c r="CC108" s="53">
        <v>0.022131495140528062</v>
      </c>
      <c r="CD108" s="53">
        <v>7.122891410690299</v>
      </c>
      <c r="CE108" s="53">
        <v>0.3115679351930094</v>
      </c>
      <c r="CF108" s="53">
        <v>5.59251683131314</v>
      </c>
      <c r="CG108" s="54">
        <v>0</v>
      </c>
      <c r="CH108" s="54">
        <v>0</v>
      </c>
      <c r="CI108" s="54">
        <v>0.07839164007569008</v>
      </c>
      <c r="CJ108" s="54">
        <v>1.0514841505075347</v>
      </c>
      <c r="CK108" s="54">
        <v>0.337926919207706</v>
      </c>
      <c r="CL108" s="54">
        <v>0.604765413973083</v>
      </c>
      <c r="CM108" s="54">
        <v>0.2678090808173231</v>
      </c>
      <c r="CN108" s="54">
        <v>0.42188766117061355</v>
      </c>
      <c r="CO108" s="54">
        <v>0.030123720212962935</v>
      </c>
      <c r="CP108" s="54">
        <v>0</v>
      </c>
      <c r="CQ108" s="54">
        <v>0</v>
      </c>
      <c r="CR108" s="54">
        <v>0</v>
      </c>
      <c r="CS108" s="54">
        <v>0</v>
      </c>
      <c r="CT108" s="54">
        <v>0</v>
      </c>
      <c r="CU108" s="53">
        <v>0.040552578459616656</v>
      </c>
      <c r="CV108" s="54">
        <v>0.0023955343655723384</v>
      </c>
      <c r="CW108" s="54">
        <v>0</v>
      </c>
      <c r="CX108" s="54">
        <v>0</v>
      </c>
      <c r="CY108" s="54">
        <v>0</v>
      </c>
      <c r="CZ108" s="53">
        <v>336.71841513892394</v>
      </c>
      <c r="DA108" s="54">
        <v>2.2528660375088494</v>
      </c>
      <c r="DB108" s="54">
        <v>16.610033740842006</v>
      </c>
      <c r="DC108" s="54">
        <v>145.83933579774495</v>
      </c>
      <c r="DD108" s="54">
        <v>89.28201376767427</v>
      </c>
      <c r="DE108" s="54">
        <v>7.618628369213495</v>
      </c>
      <c r="DF108" s="120">
        <v>39.80239010192789</v>
      </c>
      <c r="DG108" s="121">
        <v>25.911974031241357</v>
      </c>
      <c r="DH108" s="121">
        <v>3.7100890038075414</v>
      </c>
      <c r="DI108" s="53">
        <v>15.675170944023993</v>
      </c>
      <c r="DJ108" s="54">
        <v>4.2543182902213</v>
      </c>
      <c r="DK108" s="54">
        <v>3.7002053802749044</v>
      </c>
      <c r="DL108" s="54">
        <v>0.0077410814874185035</v>
      </c>
      <c r="DM108" s="53">
        <v>8.604475020314759</v>
      </c>
      <c r="DN108" s="54">
        <v>7.27330167350367</v>
      </c>
      <c r="DO108" s="54">
        <v>0</v>
      </c>
      <c r="DP108" s="53">
        <v>0.07069009308240211</v>
      </c>
      <c r="DQ108" s="53">
        <v>0.2072100962565385</v>
      </c>
      <c r="DR108" s="54">
        <v>0.07578563430251624</v>
      </c>
      <c r="DS108" s="54">
        <v>0</v>
      </c>
      <c r="DT108" s="53">
        <v>9.49875523227653</v>
      </c>
      <c r="DU108" s="53">
        <v>0</v>
      </c>
      <c r="DV108" s="54">
        <v>0</v>
      </c>
      <c r="DW108" s="54">
        <v>0</v>
      </c>
      <c r="DX108" s="54">
        <v>0</v>
      </c>
      <c r="DY108" s="122">
        <v>40.10733188525213</v>
      </c>
      <c r="DZ108" s="53">
        <v>28.933063550703842</v>
      </c>
      <c r="EA108" s="54">
        <v>8.85064550727449</v>
      </c>
      <c r="EB108" s="54">
        <v>0.8091645792548573</v>
      </c>
      <c r="EC108" s="54">
        <v>1.4762777392071544</v>
      </c>
      <c r="ED108" s="54">
        <v>0.9175562164863391</v>
      </c>
      <c r="EE108" s="54">
        <v>1.025066291382874</v>
      </c>
      <c r="EF108" s="54">
        <v>15.85435606130634</v>
      </c>
      <c r="EG108" s="53">
        <v>11.174261224027758</v>
      </c>
      <c r="EH108" s="54">
        <v>6.674510518877437</v>
      </c>
      <c r="EI108" s="54">
        <v>3.420612602629698</v>
      </c>
      <c r="EJ108" s="54">
        <v>0.152714498095376</v>
      </c>
    </row>
    <row r="109" spans="1:140" ht="12.75">
      <c r="A109" s="13">
        <v>89</v>
      </c>
      <c r="B109" s="13" t="s">
        <v>176</v>
      </c>
      <c r="C109" s="13">
        <v>8</v>
      </c>
      <c r="D109" s="13" t="s">
        <v>177</v>
      </c>
      <c r="E109" s="13">
        <v>0</v>
      </c>
      <c r="F109" s="27">
        <v>0</v>
      </c>
      <c r="G109" s="27">
        <v>5.7</v>
      </c>
      <c r="H109" s="54">
        <v>0</v>
      </c>
      <c r="I109" s="111" t="s">
        <v>176</v>
      </c>
      <c r="J109" s="112" t="s">
        <v>776</v>
      </c>
      <c r="K109" s="113" t="s">
        <v>776</v>
      </c>
      <c r="L109" s="114">
        <v>5740.092</v>
      </c>
      <c r="M109" s="115">
        <v>468.90692692730363</v>
      </c>
      <c r="N109" s="116">
        <v>432.5922027274652</v>
      </c>
      <c r="O109" s="117">
        <v>490.18032867470816</v>
      </c>
      <c r="P109" s="118">
        <v>131.03270818655866</v>
      </c>
      <c r="Q109" s="115">
        <v>53.35865696926112</v>
      </c>
      <c r="R109" s="53">
        <v>12.949931812939585</v>
      </c>
      <c r="S109" s="53">
        <v>0.4814853141726649</v>
      </c>
      <c r="T109" s="54">
        <v>0.35828345608397916</v>
      </c>
      <c r="U109" s="54">
        <v>0</v>
      </c>
      <c r="V109" s="54">
        <v>0</v>
      </c>
      <c r="W109" s="53">
        <v>8.815189721697841</v>
      </c>
      <c r="X109" s="53">
        <v>15.00246337515148</v>
      </c>
      <c r="Y109" s="53">
        <v>0.5858791113452537</v>
      </c>
      <c r="Z109" s="53">
        <v>0.19877033329779384</v>
      </c>
      <c r="AA109" s="53">
        <v>0</v>
      </c>
      <c r="AB109" s="53">
        <v>0</v>
      </c>
      <c r="AC109" s="54">
        <v>0</v>
      </c>
      <c r="AD109" s="54">
        <v>0.3871087780474599</v>
      </c>
      <c r="AE109" s="53">
        <v>4.963700930228993</v>
      </c>
      <c r="AF109" s="53">
        <v>0.11821935955033475</v>
      </c>
      <c r="AG109" s="53">
        <v>0.05311413127176359</v>
      </c>
      <c r="AH109" s="53">
        <v>0</v>
      </c>
      <c r="AI109" s="53">
        <v>0.8472965241672086</v>
      </c>
      <c r="AJ109" s="54">
        <v>0</v>
      </c>
      <c r="AK109" s="53">
        <v>0.833531936421925</v>
      </c>
      <c r="AL109" s="54">
        <v>0</v>
      </c>
      <c r="AM109" s="54">
        <v>0.013764587745283524</v>
      </c>
      <c r="AN109" s="54">
        <v>0</v>
      </c>
      <c r="AO109" s="54">
        <v>0</v>
      </c>
      <c r="AP109" s="53">
        <v>0.04761073515894867</v>
      </c>
      <c r="AQ109" s="53">
        <v>0</v>
      </c>
      <c r="AR109" s="53">
        <v>0</v>
      </c>
      <c r="AS109" s="53">
        <v>0</v>
      </c>
      <c r="AT109" s="53">
        <v>0</v>
      </c>
      <c r="AU109" s="54">
        <v>0</v>
      </c>
      <c r="AV109" s="54">
        <v>0</v>
      </c>
      <c r="AW109" s="54">
        <v>0</v>
      </c>
      <c r="AX109" s="53">
        <v>27.579244374480414</v>
      </c>
      <c r="AY109" s="54">
        <v>27.419926370518105</v>
      </c>
      <c r="AZ109" s="54">
        <v>0.15931103543288155</v>
      </c>
      <c r="BA109" s="54">
        <v>0</v>
      </c>
      <c r="BB109" s="53">
        <v>4.947655891229617</v>
      </c>
      <c r="BC109" s="53">
        <v>41.13460202380032</v>
      </c>
      <c r="BD109" s="54">
        <v>8.269315195644948</v>
      </c>
      <c r="BE109" s="54">
        <v>16.29163609224382</v>
      </c>
      <c r="BF109" s="53">
        <v>4.012550669919577</v>
      </c>
      <c r="BG109" s="54">
        <v>3.3499341125542936</v>
      </c>
      <c r="BH109" s="54">
        <v>0.0016654785323998293</v>
      </c>
      <c r="BI109" s="54">
        <v>0</v>
      </c>
      <c r="BJ109" s="54">
        <v>0.626645008477216</v>
      </c>
      <c r="BK109" s="119">
        <v>290.3606771459412</v>
      </c>
      <c r="BL109" s="53">
        <v>71.95055410261719</v>
      </c>
      <c r="BM109" s="54">
        <v>2.096081386848852</v>
      </c>
      <c r="BN109" s="54">
        <v>2.7315938490184477</v>
      </c>
      <c r="BO109" s="54">
        <v>7.917636163322818</v>
      </c>
      <c r="BP109" s="54">
        <v>3.3931877746907193</v>
      </c>
      <c r="BQ109" s="54">
        <v>2.030850725040644</v>
      </c>
      <c r="BR109" s="54">
        <v>2.41664593529163</v>
      </c>
      <c r="BS109" s="54">
        <v>8.401152803822656</v>
      </c>
      <c r="BT109" s="54">
        <v>0.7562265552538182</v>
      </c>
      <c r="BU109" s="54">
        <v>5.414752934273529</v>
      </c>
      <c r="BV109" s="54">
        <v>4.672993046104487</v>
      </c>
      <c r="BW109" s="54">
        <v>5.8062396909317835</v>
      </c>
      <c r="BX109" s="54">
        <v>1.048200969601184</v>
      </c>
      <c r="BY109" s="54">
        <v>5.698826778386131</v>
      </c>
      <c r="BZ109" s="54">
        <v>0.9567268259811864</v>
      </c>
      <c r="CA109" s="54">
        <v>3.204967794941266</v>
      </c>
      <c r="CB109" s="54">
        <v>4.468579946105394</v>
      </c>
      <c r="CC109" s="53">
        <v>0.32667769088021587</v>
      </c>
      <c r="CD109" s="53">
        <v>26.993225892546672</v>
      </c>
      <c r="CE109" s="53">
        <v>4.154997864145732</v>
      </c>
      <c r="CF109" s="53">
        <v>5.830911769358401</v>
      </c>
      <c r="CG109" s="54">
        <v>0.03374858800172541</v>
      </c>
      <c r="CH109" s="54">
        <v>0</v>
      </c>
      <c r="CI109" s="54">
        <v>0</v>
      </c>
      <c r="CJ109" s="54">
        <v>1.8342476043937972</v>
      </c>
      <c r="CK109" s="54">
        <v>1.5492434616030544</v>
      </c>
      <c r="CL109" s="54">
        <v>0.49172905242633747</v>
      </c>
      <c r="CM109" s="54">
        <v>0.3284912506628814</v>
      </c>
      <c r="CN109" s="54">
        <v>0</v>
      </c>
      <c r="CO109" s="54">
        <v>0.21069522927507087</v>
      </c>
      <c r="CP109" s="54">
        <v>0</v>
      </c>
      <c r="CQ109" s="54">
        <v>0</v>
      </c>
      <c r="CR109" s="54">
        <v>0</v>
      </c>
      <c r="CS109" s="54">
        <v>0</v>
      </c>
      <c r="CT109" s="54">
        <v>0</v>
      </c>
      <c r="CU109" s="53">
        <v>0.02160766761229611</v>
      </c>
      <c r="CV109" s="54">
        <v>0</v>
      </c>
      <c r="CW109" s="54">
        <v>0</v>
      </c>
      <c r="CX109" s="54">
        <v>0</v>
      </c>
      <c r="CY109" s="54">
        <v>0</v>
      </c>
      <c r="CZ109" s="53">
        <v>131.60698469641255</v>
      </c>
      <c r="DA109" s="54">
        <v>0.6228802604557557</v>
      </c>
      <c r="DB109" s="54">
        <v>9.546575211686502</v>
      </c>
      <c r="DC109" s="54">
        <v>45.4003002042476</v>
      </c>
      <c r="DD109" s="54">
        <v>50.195867940792596</v>
      </c>
      <c r="DE109" s="54">
        <v>1.4981258140113434</v>
      </c>
      <c r="DF109" s="120">
        <v>12.461836848608002</v>
      </c>
      <c r="DG109" s="121">
        <v>3.1399496732804986</v>
      </c>
      <c r="DH109" s="121">
        <v>1.4060210184784494</v>
      </c>
      <c r="DI109" s="53">
        <v>19.267705116921473</v>
      </c>
      <c r="DJ109" s="54">
        <v>1.828157109676988</v>
      </c>
      <c r="DK109" s="54">
        <v>5.5520068319462474</v>
      </c>
      <c r="DL109" s="54">
        <v>0.3611823643244742</v>
      </c>
      <c r="DM109" s="53">
        <v>8.991636370984997</v>
      </c>
      <c r="DN109" s="54">
        <v>6.839965282786409</v>
      </c>
      <c r="DO109" s="54">
        <v>0.12775056567037602</v>
      </c>
      <c r="DP109" s="53">
        <v>0.6715955075284508</v>
      </c>
      <c r="DQ109" s="53">
        <v>1.4052928071536137</v>
      </c>
      <c r="DR109" s="54">
        <v>0.27769938182175485</v>
      </c>
      <c r="DS109" s="54">
        <v>0</v>
      </c>
      <c r="DT109" s="53">
        <v>6.613069964732272</v>
      </c>
      <c r="DU109" s="53">
        <v>0.06453032460106913</v>
      </c>
      <c r="DV109" s="54">
        <v>0</v>
      </c>
      <c r="DW109" s="54">
        <v>0</v>
      </c>
      <c r="DX109" s="54">
        <v>0</v>
      </c>
      <c r="DY109" s="122">
        <v>47.51352417348015</v>
      </c>
      <c r="DZ109" s="53">
        <v>26.795528712780214</v>
      </c>
      <c r="EA109" s="54">
        <v>9.123960034090047</v>
      </c>
      <c r="EB109" s="54">
        <v>0.37312119736059984</v>
      </c>
      <c r="EC109" s="54">
        <v>0.6849907632142482</v>
      </c>
      <c r="ED109" s="54">
        <v>1.5134496102153068</v>
      </c>
      <c r="EE109" s="54">
        <v>2.5253375729866354</v>
      </c>
      <c r="EF109" s="54">
        <v>12.574667792781023</v>
      </c>
      <c r="EG109" s="53">
        <v>20.718012882023494</v>
      </c>
      <c r="EH109" s="54">
        <v>3.8335587652602086</v>
      </c>
      <c r="EI109" s="54">
        <v>16.85925939862985</v>
      </c>
      <c r="EJ109" s="54">
        <v>0</v>
      </c>
    </row>
    <row r="110" spans="1:140" ht="12.75">
      <c r="A110" s="10">
        <v>90</v>
      </c>
      <c r="B110" s="10" t="s">
        <v>178</v>
      </c>
      <c r="C110" s="10">
        <v>6</v>
      </c>
      <c r="D110" s="10" t="s">
        <v>179</v>
      </c>
      <c r="E110" s="10">
        <v>0</v>
      </c>
      <c r="F110" s="25">
        <v>0</v>
      </c>
      <c r="G110" s="25">
        <v>5.3</v>
      </c>
      <c r="H110" s="54">
        <v>0</v>
      </c>
      <c r="I110" s="111" t="s">
        <v>178</v>
      </c>
      <c r="J110" s="112" t="s">
        <v>783</v>
      </c>
      <c r="K110" s="113" t="s">
        <v>782</v>
      </c>
      <c r="L110" s="114">
        <v>5328.808</v>
      </c>
      <c r="M110" s="133">
        <v>436.823694905127</v>
      </c>
      <c r="N110" s="134">
        <v>427.3320803998724</v>
      </c>
      <c r="O110" s="135">
        <v>487.4554597644407</v>
      </c>
      <c r="P110" s="136">
        <v>80.38801548113574</v>
      </c>
      <c r="Q110" s="133">
        <v>44.097178956344464</v>
      </c>
      <c r="R110" s="57">
        <v>0.526933978480741</v>
      </c>
      <c r="S110" s="57">
        <v>0.039945143454220906</v>
      </c>
      <c r="T110" s="58">
        <v>0.039945143454220906</v>
      </c>
      <c r="U110" s="58">
        <v>0</v>
      </c>
      <c r="V110" s="58">
        <v>0</v>
      </c>
      <c r="W110" s="57">
        <v>0.11259553731341043</v>
      </c>
      <c r="X110" s="57">
        <v>13.022437663357357</v>
      </c>
      <c r="Y110" s="57">
        <v>0.24843454671288587</v>
      </c>
      <c r="Z110" s="57">
        <v>0.06513276515123081</v>
      </c>
      <c r="AA110" s="57">
        <v>0</v>
      </c>
      <c r="AB110" s="57">
        <v>0</v>
      </c>
      <c r="AC110" s="58">
        <v>0.024958677437805978</v>
      </c>
      <c r="AD110" s="58">
        <v>0.1583431041238491</v>
      </c>
      <c r="AE110" s="57">
        <v>3.6474310952843485</v>
      </c>
      <c r="AF110" s="57">
        <v>0.906414717888128</v>
      </c>
      <c r="AG110" s="57">
        <v>1.981488167710302</v>
      </c>
      <c r="AH110" s="57">
        <v>0</v>
      </c>
      <c r="AI110" s="57">
        <v>0</v>
      </c>
      <c r="AJ110" s="58">
        <v>0</v>
      </c>
      <c r="AK110" s="57">
        <v>0</v>
      </c>
      <c r="AL110" s="58">
        <v>0</v>
      </c>
      <c r="AM110" s="58">
        <v>0</v>
      </c>
      <c r="AN110" s="58">
        <v>0</v>
      </c>
      <c r="AO110" s="58">
        <v>0</v>
      </c>
      <c r="AP110" s="57">
        <v>0</v>
      </c>
      <c r="AQ110" s="57">
        <v>0</v>
      </c>
      <c r="AR110" s="57">
        <v>0</v>
      </c>
      <c r="AS110" s="57">
        <v>0</v>
      </c>
      <c r="AT110" s="57">
        <v>0</v>
      </c>
      <c r="AU110" s="58">
        <v>0</v>
      </c>
      <c r="AV110" s="58">
        <v>0</v>
      </c>
      <c r="AW110" s="58">
        <v>0</v>
      </c>
      <c r="AX110" s="57">
        <v>21.318107163928595</v>
      </c>
      <c r="AY110" s="58">
        <v>20.493119662033234</v>
      </c>
      <c r="AZ110" s="58">
        <v>0.8236870234393883</v>
      </c>
      <c r="BA110" s="58">
        <v>0.0012986018636813336</v>
      </c>
      <c r="BB110" s="57">
        <v>1.2760827562186516</v>
      </c>
      <c r="BC110" s="57">
        <v>11.943256353015533</v>
      </c>
      <c r="BD110" s="58">
        <v>5.596208382812817</v>
      </c>
      <c r="BE110" s="58">
        <v>2.4501502024467765</v>
      </c>
      <c r="BF110" s="57">
        <v>1.7533996345899496</v>
      </c>
      <c r="BG110" s="58">
        <v>0.09543034764998101</v>
      </c>
      <c r="BH110" s="58">
        <v>1.1448057426726579</v>
      </c>
      <c r="BI110" s="58">
        <v>0.0017320946823379635</v>
      </c>
      <c r="BJ110" s="58">
        <v>0.4478937878790154</v>
      </c>
      <c r="BK110" s="137">
        <v>285.17540883439597</v>
      </c>
      <c r="BL110" s="57">
        <v>61.625808248298675</v>
      </c>
      <c r="BM110" s="58">
        <v>1.6094875251651026</v>
      </c>
      <c r="BN110" s="58">
        <v>0.9998089629050249</v>
      </c>
      <c r="BO110" s="58">
        <v>4.36654126025933</v>
      </c>
      <c r="BP110" s="58">
        <v>5.968822671036374</v>
      </c>
      <c r="BQ110" s="58">
        <v>1.3963948410226077</v>
      </c>
      <c r="BR110" s="58">
        <v>1.1309001938144514</v>
      </c>
      <c r="BS110" s="58">
        <v>6.995189168009055</v>
      </c>
      <c r="BT110" s="58">
        <v>0.38975883537181294</v>
      </c>
      <c r="BU110" s="58">
        <v>8.529369044634374</v>
      </c>
      <c r="BV110" s="58">
        <v>0.9423420772525487</v>
      </c>
      <c r="BW110" s="58">
        <v>0.6841398676777246</v>
      </c>
      <c r="BX110" s="58">
        <v>0.9832499125507994</v>
      </c>
      <c r="BY110" s="58">
        <v>3.1312574969861924</v>
      </c>
      <c r="BZ110" s="58">
        <v>4.625522255633905</v>
      </c>
      <c r="CA110" s="58">
        <v>7.48326454997065</v>
      </c>
      <c r="CB110" s="58">
        <v>4.489977871223733</v>
      </c>
      <c r="CC110" s="57">
        <v>1.828958746496402</v>
      </c>
      <c r="CD110" s="57">
        <v>5.067790019831827</v>
      </c>
      <c r="CE110" s="57">
        <v>1.0788172514378451</v>
      </c>
      <c r="CF110" s="57">
        <v>13.700292823460709</v>
      </c>
      <c r="CG110" s="58">
        <v>0.08506780503257014</v>
      </c>
      <c r="CH110" s="58">
        <v>0.0064536008803469744</v>
      </c>
      <c r="CI110" s="58">
        <v>0.1313145453917649</v>
      </c>
      <c r="CJ110" s="58">
        <v>1.169115119178623</v>
      </c>
      <c r="CK110" s="58">
        <v>0.512099516439699</v>
      </c>
      <c r="CL110" s="58">
        <v>3.1888576206911567</v>
      </c>
      <c r="CM110" s="58">
        <v>1.6573950496996703</v>
      </c>
      <c r="CN110" s="58">
        <v>0.2465429416860206</v>
      </c>
      <c r="CO110" s="58">
        <v>1.40931705552161</v>
      </c>
      <c r="CP110" s="58">
        <v>0</v>
      </c>
      <c r="CQ110" s="58">
        <v>0</v>
      </c>
      <c r="CR110" s="58">
        <v>0</v>
      </c>
      <c r="CS110" s="58">
        <v>0</v>
      </c>
      <c r="CT110" s="58">
        <v>0</v>
      </c>
      <c r="CU110" s="57">
        <v>0.044313850301981234</v>
      </c>
      <c r="CV110" s="58">
        <v>0.024497035734820993</v>
      </c>
      <c r="CW110" s="58">
        <v>0</v>
      </c>
      <c r="CX110" s="58">
        <v>0</v>
      </c>
      <c r="CY110" s="58">
        <v>0</v>
      </c>
      <c r="CZ110" s="57">
        <v>137.20068352997518</v>
      </c>
      <c r="DA110" s="58">
        <v>2.3898308965156936</v>
      </c>
      <c r="DB110" s="58">
        <v>6.673529990196681</v>
      </c>
      <c r="DC110" s="58">
        <v>71.09325387591372</v>
      </c>
      <c r="DD110" s="58">
        <v>26.7938158027086</v>
      </c>
      <c r="DE110" s="58">
        <v>3.605631878649034</v>
      </c>
      <c r="DF110" s="138">
        <v>15.318620974897199</v>
      </c>
      <c r="DG110" s="139">
        <v>7.348799206126397</v>
      </c>
      <c r="DH110" s="139">
        <v>2.1019785287816712</v>
      </c>
      <c r="DI110" s="57">
        <v>10.449128585604885</v>
      </c>
      <c r="DJ110" s="58">
        <v>0.7455907587588068</v>
      </c>
      <c r="DK110" s="58">
        <v>3.4466938947697123</v>
      </c>
      <c r="DL110" s="58">
        <v>0</v>
      </c>
      <c r="DM110" s="57">
        <v>10.173813730950712</v>
      </c>
      <c r="DN110" s="58">
        <v>7.53648658386641</v>
      </c>
      <c r="DO110" s="58">
        <v>0.17588361224498988</v>
      </c>
      <c r="DP110" s="57">
        <v>0.36320317789644513</v>
      </c>
      <c r="DQ110" s="57">
        <v>0.9886319792343805</v>
      </c>
      <c r="DR110" s="58">
        <v>0.08972738368505677</v>
      </c>
      <c r="DS110" s="58">
        <v>0.015468750234574037</v>
      </c>
      <c r="DT110" s="57">
        <v>27.285088897929892</v>
      </c>
      <c r="DU110" s="57">
        <v>0.05023449897237806</v>
      </c>
      <c r="DV110" s="58">
        <v>0</v>
      </c>
      <c r="DW110" s="58">
        <v>0</v>
      </c>
      <c r="DX110" s="58">
        <v>0</v>
      </c>
      <c r="DY110" s="140">
        <v>71.26027058959527</v>
      </c>
      <c r="DZ110" s="57">
        <v>51.090769267723665</v>
      </c>
      <c r="EA110" s="58">
        <v>28.638749979357485</v>
      </c>
      <c r="EB110" s="58">
        <v>0.7046998127911532</v>
      </c>
      <c r="EC110" s="58">
        <v>2.462068440071401</v>
      </c>
      <c r="ED110" s="58">
        <v>1.3608540596696297</v>
      </c>
      <c r="EE110" s="58">
        <v>1.0412929120358625</v>
      </c>
      <c r="EF110" s="58">
        <v>16.883111570167287</v>
      </c>
      <c r="EG110" s="57">
        <v>20.16950132187161</v>
      </c>
      <c r="EH110" s="58">
        <v>17.174833471200312</v>
      </c>
      <c r="EI110" s="58">
        <v>2.9385408519128484</v>
      </c>
      <c r="EJ110" s="58">
        <v>0.05613450512760077</v>
      </c>
    </row>
    <row r="111" spans="1:140" ht="12.75">
      <c r="A111" s="10">
        <v>91</v>
      </c>
      <c r="B111" s="10" t="s">
        <v>180</v>
      </c>
      <c r="C111" s="10">
        <v>6</v>
      </c>
      <c r="D111" s="10" t="s">
        <v>181</v>
      </c>
      <c r="E111" s="10">
        <v>0</v>
      </c>
      <c r="F111" s="25">
        <v>0</v>
      </c>
      <c r="G111" s="25">
        <v>8.3</v>
      </c>
      <c r="H111" s="54">
        <v>0</v>
      </c>
      <c r="I111" s="111" t="s">
        <v>180</v>
      </c>
      <c r="J111" s="112" t="s">
        <v>778</v>
      </c>
      <c r="K111" s="113" t="s">
        <v>778</v>
      </c>
      <c r="L111" s="114">
        <v>8296.699</v>
      </c>
      <c r="M111" s="115">
        <v>773.9565337973572</v>
      </c>
      <c r="N111" s="116">
        <v>728.9559831859148</v>
      </c>
      <c r="O111" s="117">
        <v>838.3752903767167</v>
      </c>
      <c r="P111" s="118">
        <v>131.40850355062895</v>
      </c>
      <c r="Q111" s="115">
        <v>40.873966863206675</v>
      </c>
      <c r="R111" s="53">
        <v>17.898528077250965</v>
      </c>
      <c r="S111" s="53">
        <v>0</v>
      </c>
      <c r="T111" s="54">
        <v>0</v>
      </c>
      <c r="U111" s="54">
        <v>0</v>
      </c>
      <c r="V111" s="54">
        <v>0</v>
      </c>
      <c r="W111" s="53">
        <v>0.1807947956169074</v>
      </c>
      <c r="X111" s="53">
        <v>11.076612517821845</v>
      </c>
      <c r="Y111" s="53">
        <v>0.2513963686039472</v>
      </c>
      <c r="Z111" s="53">
        <v>0.03289018921862779</v>
      </c>
      <c r="AA111" s="53">
        <v>0</v>
      </c>
      <c r="AB111" s="53">
        <v>0.10158015856667814</v>
      </c>
      <c r="AC111" s="54">
        <v>0.11692602081864123</v>
      </c>
      <c r="AD111" s="54">
        <v>0</v>
      </c>
      <c r="AE111" s="53">
        <v>2.7672282675314603</v>
      </c>
      <c r="AF111" s="53">
        <v>0.4812817724253947</v>
      </c>
      <c r="AG111" s="53">
        <v>0.2162281649605463</v>
      </c>
      <c r="AH111" s="53">
        <v>0.12052986374460492</v>
      </c>
      <c r="AI111" s="53">
        <v>0.3684477404808828</v>
      </c>
      <c r="AJ111" s="54">
        <v>0</v>
      </c>
      <c r="AK111" s="53">
        <v>0</v>
      </c>
      <c r="AL111" s="54">
        <v>0.04870250204328252</v>
      </c>
      <c r="AM111" s="54">
        <v>0.3197452384376003</v>
      </c>
      <c r="AN111" s="54">
        <v>0</v>
      </c>
      <c r="AO111" s="54">
        <v>0</v>
      </c>
      <c r="AP111" s="53">
        <v>0</v>
      </c>
      <c r="AQ111" s="53">
        <v>0</v>
      </c>
      <c r="AR111" s="53">
        <v>0</v>
      </c>
      <c r="AS111" s="53">
        <v>0</v>
      </c>
      <c r="AT111" s="53">
        <v>0</v>
      </c>
      <c r="AU111" s="54">
        <v>0</v>
      </c>
      <c r="AV111" s="54">
        <v>0</v>
      </c>
      <c r="AW111" s="54">
        <v>0</v>
      </c>
      <c r="AX111" s="53">
        <v>65.32965701178263</v>
      </c>
      <c r="AY111" s="54">
        <v>63.398141839302596</v>
      </c>
      <c r="AZ111" s="54">
        <v>1.931532046660967</v>
      </c>
      <c r="BA111" s="54">
        <v>0</v>
      </c>
      <c r="BB111" s="53">
        <v>1.2535105829438913</v>
      </c>
      <c r="BC111" s="53">
        <v>19.868757441965773</v>
      </c>
      <c r="BD111" s="54">
        <v>10.21486738279887</v>
      </c>
      <c r="BE111" s="54">
        <v>6.140839868964753</v>
      </c>
      <c r="BF111" s="53">
        <v>4.082593571250444</v>
      </c>
      <c r="BG111" s="54">
        <v>0.12886691441981926</v>
      </c>
      <c r="BH111" s="54">
        <v>0</v>
      </c>
      <c r="BI111" s="54">
        <v>0</v>
      </c>
      <c r="BJ111" s="54">
        <v>3.953725451531989</v>
      </c>
      <c r="BK111" s="119">
        <v>615.2004550243415</v>
      </c>
      <c r="BL111" s="53">
        <v>85.11240434298026</v>
      </c>
      <c r="BM111" s="54">
        <v>0.6420710212579726</v>
      </c>
      <c r="BN111" s="54">
        <v>6.093828400909807</v>
      </c>
      <c r="BO111" s="54">
        <v>16.19145156404975</v>
      </c>
      <c r="BP111" s="54">
        <v>4.52772964283747</v>
      </c>
      <c r="BQ111" s="54">
        <v>6.234544606234358</v>
      </c>
      <c r="BR111" s="54">
        <v>2.6286153083292523</v>
      </c>
      <c r="BS111" s="54">
        <v>12.491883820300096</v>
      </c>
      <c r="BT111" s="54">
        <v>0.5356636416483229</v>
      </c>
      <c r="BU111" s="54">
        <v>6.367744569255796</v>
      </c>
      <c r="BV111" s="54">
        <v>1.118731678707399</v>
      </c>
      <c r="BW111" s="54">
        <v>2.6116977366540595</v>
      </c>
      <c r="BX111" s="54">
        <v>1.1408067232522234</v>
      </c>
      <c r="BY111" s="54">
        <v>3.1191356948106708</v>
      </c>
      <c r="BZ111" s="54">
        <v>1.9644379047618816</v>
      </c>
      <c r="CA111" s="54">
        <v>0.2420878472269513</v>
      </c>
      <c r="CB111" s="54">
        <v>3.8238183643880532</v>
      </c>
      <c r="CC111" s="53">
        <v>0.11612570252337706</v>
      </c>
      <c r="CD111" s="53">
        <v>20.075936224756376</v>
      </c>
      <c r="CE111" s="53">
        <v>1.6714828391387946</v>
      </c>
      <c r="CF111" s="53">
        <v>15.167779378280443</v>
      </c>
      <c r="CG111" s="54">
        <v>0.026165828120316283</v>
      </c>
      <c r="CH111" s="54">
        <v>0.001319802008003424</v>
      </c>
      <c r="CI111" s="54">
        <v>0.3212024444902726</v>
      </c>
      <c r="CJ111" s="54">
        <v>1.6569336792861835</v>
      </c>
      <c r="CK111" s="54">
        <v>2.2685733205459178</v>
      </c>
      <c r="CL111" s="54">
        <v>2.204534598639772</v>
      </c>
      <c r="CM111" s="54">
        <v>1.1687334926818487</v>
      </c>
      <c r="CN111" s="54">
        <v>1.013528392436558</v>
      </c>
      <c r="CO111" s="54">
        <v>0.842940065681544</v>
      </c>
      <c r="CP111" s="54">
        <v>0.005992744825381757</v>
      </c>
      <c r="CQ111" s="54">
        <v>0</v>
      </c>
      <c r="CR111" s="54">
        <v>0</v>
      </c>
      <c r="CS111" s="54">
        <v>0</v>
      </c>
      <c r="CT111" s="54">
        <v>0</v>
      </c>
      <c r="CU111" s="53">
        <v>0.1319621213207807</v>
      </c>
      <c r="CV111" s="54">
        <v>0</v>
      </c>
      <c r="CW111" s="54">
        <v>0</v>
      </c>
      <c r="CX111" s="54">
        <v>0</v>
      </c>
      <c r="CY111" s="54">
        <v>0</v>
      </c>
      <c r="CZ111" s="53">
        <v>406.02810828740434</v>
      </c>
      <c r="DA111" s="54">
        <v>2.212300337760837</v>
      </c>
      <c r="DB111" s="54">
        <v>26.656215923947585</v>
      </c>
      <c r="DC111" s="54">
        <v>268.80148357798686</v>
      </c>
      <c r="DD111" s="54">
        <v>78.82952002959249</v>
      </c>
      <c r="DE111" s="54">
        <v>17.65129722073803</v>
      </c>
      <c r="DF111" s="120">
        <v>28.040139819463135</v>
      </c>
      <c r="DG111" s="121">
        <v>12.358119777516333</v>
      </c>
      <c r="DH111" s="121">
        <v>2.5992940083761025</v>
      </c>
      <c r="DI111" s="53">
        <v>41.16100873371445</v>
      </c>
      <c r="DJ111" s="54">
        <v>3.5969932138070817</v>
      </c>
      <c r="DK111" s="54">
        <v>18.46316227694894</v>
      </c>
      <c r="DL111" s="54">
        <v>0.12612365472099205</v>
      </c>
      <c r="DM111" s="53">
        <v>12.341739769033442</v>
      </c>
      <c r="DN111" s="54">
        <v>10.885953558156082</v>
      </c>
      <c r="DO111" s="54">
        <v>0.2646184946567303</v>
      </c>
      <c r="DP111" s="53">
        <v>0.05987562041240739</v>
      </c>
      <c r="DQ111" s="53">
        <v>1.2855016193789843</v>
      </c>
      <c r="DR111" s="54">
        <v>0.4092712053311805</v>
      </c>
      <c r="DS111" s="54">
        <v>0.016589730445807423</v>
      </c>
      <c r="DT111" s="53">
        <v>4.008295347342359</v>
      </c>
      <c r="DU111" s="53">
        <v>0</v>
      </c>
      <c r="DV111" s="54">
        <v>0</v>
      </c>
      <c r="DW111" s="54">
        <v>0</v>
      </c>
      <c r="DX111" s="54">
        <v>0</v>
      </c>
      <c r="DY111" s="122">
        <v>27.34769575225038</v>
      </c>
      <c r="DZ111" s="53">
        <v>19.911437066717735</v>
      </c>
      <c r="EA111" s="54">
        <v>5.398249351941055</v>
      </c>
      <c r="EB111" s="54">
        <v>1.1586355006973255</v>
      </c>
      <c r="EC111" s="54">
        <v>0.32799068641636875</v>
      </c>
      <c r="ED111" s="54">
        <v>4.696685995237383</v>
      </c>
      <c r="EE111" s="54">
        <v>0.46524527405417504</v>
      </c>
      <c r="EF111" s="54">
        <v>7.8646326689687065</v>
      </c>
      <c r="EG111" s="53">
        <v>7.436253864338092</v>
      </c>
      <c r="EH111" s="54">
        <v>4.420723229805009</v>
      </c>
      <c r="EI111" s="54">
        <v>2.9426618948090075</v>
      </c>
      <c r="EJ111" s="54">
        <v>0.0728687397240758</v>
      </c>
    </row>
    <row r="112" spans="1:140" ht="12.75">
      <c r="A112" s="15">
        <v>92</v>
      </c>
      <c r="B112" s="15" t="s">
        <v>182</v>
      </c>
      <c r="C112" s="15">
        <v>3</v>
      </c>
      <c r="D112" s="15" t="s">
        <v>183</v>
      </c>
      <c r="E112" s="15">
        <v>5.831297259752826</v>
      </c>
      <c r="F112" s="22">
        <v>0.6011646659538996</v>
      </c>
      <c r="G112" s="22">
        <v>9.7</v>
      </c>
      <c r="H112" s="54">
        <v>0.005831297259752826</v>
      </c>
      <c r="I112" s="111" t="s">
        <v>182</v>
      </c>
      <c r="J112" s="112" t="s">
        <v>783</v>
      </c>
      <c r="K112" s="113" t="s">
        <v>780</v>
      </c>
      <c r="L112" s="114">
        <v>9728.283</v>
      </c>
      <c r="M112" s="125">
        <v>573.8457135755611</v>
      </c>
      <c r="N112" s="126">
        <v>541.2247412152984</v>
      </c>
      <c r="O112" s="127">
        <v>607.225745322066</v>
      </c>
      <c r="P112" s="128">
        <v>53.988293720484904</v>
      </c>
      <c r="Q112" s="125">
        <v>19.155487150199065</v>
      </c>
      <c r="R112" s="57">
        <v>2.5169940060337472</v>
      </c>
      <c r="S112" s="55">
        <v>0.8880210413286703</v>
      </c>
      <c r="T112" s="56">
        <v>0.316350788726027</v>
      </c>
      <c r="U112" s="56">
        <v>0.06011646659538997</v>
      </c>
      <c r="V112" s="56">
        <v>0.060885358701016405</v>
      </c>
      <c r="W112" s="57">
        <v>0.3494964116483865</v>
      </c>
      <c r="X112" s="55">
        <v>6.7464854795034235</v>
      </c>
      <c r="Y112" s="55">
        <v>0.0787353739606465</v>
      </c>
      <c r="Z112" s="55">
        <v>0.03645247573492671</v>
      </c>
      <c r="AA112" s="55">
        <v>0</v>
      </c>
      <c r="AB112" s="55">
        <v>0.0021596822378625296</v>
      </c>
      <c r="AC112" s="56">
        <v>0.014103208140634888</v>
      </c>
      <c r="AD112" s="56">
        <v>0.026020007847222377</v>
      </c>
      <c r="AE112" s="55">
        <v>0.8586602589583382</v>
      </c>
      <c r="AF112" s="55">
        <v>1.7555831794778176</v>
      </c>
      <c r="AG112" s="55">
        <v>0.8776543610008056</v>
      </c>
      <c r="AH112" s="55">
        <v>0</v>
      </c>
      <c r="AI112" s="55">
        <v>0.07881966427169111</v>
      </c>
      <c r="AJ112" s="56">
        <v>0.000816176914261232</v>
      </c>
      <c r="AK112" s="57">
        <v>0</v>
      </c>
      <c r="AL112" s="56">
        <v>0</v>
      </c>
      <c r="AM112" s="56">
        <v>0.07028270045186803</v>
      </c>
      <c r="AN112" s="56">
        <v>0.007720786905561856</v>
      </c>
      <c r="AO112" s="56">
        <v>0</v>
      </c>
      <c r="AP112" s="55">
        <v>0.0024033017953939044</v>
      </c>
      <c r="AQ112" s="55">
        <v>2.7548540682872817E-05</v>
      </c>
      <c r="AR112" s="55">
        <v>0</v>
      </c>
      <c r="AS112" s="55">
        <v>0</v>
      </c>
      <c r="AT112" s="55">
        <v>0.007339424644616116</v>
      </c>
      <c r="AU112" s="56">
        <v>0.0022963970106543983</v>
      </c>
      <c r="AV112" s="56">
        <v>0</v>
      </c>
      <c r="AW112" s="56">
        <v>0.0012304329551268193</v>
      </c>
      <c r="AX112" s="55">
        <v>21.973096382989684</v>
      </c>
      <c r="AY112" s="56">
        <v>21.680362300315483</v>
      </c>
      <c r="AZ112" s="56">
        <v>0.2903153619194672</v>
      </c>
      <c r="BA112" s="56">
        <v>0.0024176928241088384</v>
      </c>
      <c r="BB112" s="57">
        <v>2.0353026325406036</v>
      </c>
      <c r="BC112" s="55">
        <v>8.989204980981741</v>
      </c>
      <c r="BD112" s="56">
        <v>4.676495328106717</v>
      </c>
      <c r="BE112" s="56">
        <v>2.352739943934608</v>
      </c>
      <c r="BF112" s="55">
        <v>1.8352077134269227</v>
      </c>
      <c r="BG112" s="56">
        <v>0.22457097516591573</v>
      </c>
      <c r="BH112" s="56">
        <v>0.0429736676040366</v>
      </c>
      <c r="BI112" s="56">
        <v>0.012809043486913365</v>
      </c>
      <c r="BJ112" s="56">
        <v>1.4244980332089436</v>
      </c>
      <c r="BK112" s="129">
        <v>457.9172912630112</v>
      </c>
      <c r="BL112" s="55">
        <v>56.55234330662462</v>
      </c>
      <c r="BM112" s="56">
        <v>2.9269132076030275</v>
      </c>
      <c r="BN112" s="56">
        <v>0.6090324469384782</v>
      </c>
      <c r="BO112" s="56">
        <v>3.669149016326931</v>
      </c>
      <c r="BP112" s="56">
        <v>4.523281240893177</v>
      </c>
      <c r="BQ112" s="56">
        <v>1.476392082754994</v>
      </c>
      <c r="BR112" s="56">
        <v>1.5553022049214646</v>
      </c>
      <c r="BS112" s="56">
        <v>9.84323030076325</v>
      </c>
      <c r="BT112" s="56">
        <v>0.320794532807074</v>
      </c>
      <c r="BU112" s="56">
        <v>4.853502925439155</v>
      </c>
      <c r="BV112" s="56">
        <v>1.4619928305950802</v>
      </c>
      <c r="BW112" s="56">
        <v>0.26055985419009703</v>
      </c>
      <c r="BX112" s="56">
        <v>0.8939912623841227</v>
      </c>
      <c r="BY112" s="56">
        <v>2.760801674869039</v>
      </c>
      <c r="BZ112" s="56">
        <v>4.048146008910308</v>
      </c>
      <c r="CA112" s="56">
        <v>5.55235595017127</v>
      </c>
      <c r="CB112" s="56">
        <v>4.514965282157191</v>
      </c>
      <c r="CC112" s="55">
        <v>7.57749029299415</v>
      </c>
      <c r="CD112" s="55">
        <v>9.930052404931066</v>
      </c>
      <c r="CE112" s="55">
        <v>7.202001627625348</v>
      </c>
      <c r="CF112" s="55">
        <v>15.16562583551486</v>
      </c>
      <c r="CG112" s="56">
        <v>0.04445080390856228</v>
      </c>
      <c r="CH112" s="56">
        <v>0.0083827742264488</v>
      </c>
      <c r="CI112" s="56">
        <v>0.1056167876695199</v>
      </c>
      <c r="CJ112" s="56">
        <v>1.149540982720178</v>
      </c>
      <c r="CK112" s="56">
        <v>1.3290865407595565</v>
      </c>
      <c r="CL112" s="56">
        <v>1.3409632511718668</v>
      </c>
      <c r="CM112" s="56">
        <v>0.7402056457444751</v>
      </c>
      <c r="CN112" s="56">
        <v>0.20436597085014901</v>
      </c>
      <c r="CO112" s="56">
        <v>4.373787234602448</v>
      </c>
      <c r="CP112" s="56">
        <v>0.0017382306826394752</v>
      </c>
      <c r="CQ112" s="56">
        <v>0</v>
      </c>
      <c r="CR112" s="56">
        <v>0</v>
      </c>
      <c r="CS112" s="56">
        <v>0</v>
      </c>
      <c r="CT112" s="56">
        <v>0</v>
      </c>
      <c r="CU112" s="55">
        <v>0.45043405912430795</v>
      </c>
      <c r="CV112" s="56">
        <v>0</v>
      </c>
      <c r="CW112" s="56">
        <v>0</v>
      </c>
      <c r="CX112" s="56">
        <v>0</v>
      </c>
      <c r="CY112" s="56">
        <v>0</v>
      </c>
      <c r="CZ112" s="55">
        <v>267.13768503650647</v>
      </c>
      <c r="DA112" s="56">
        <v>3.0612709354775145</v>
      </c>
      <c r="DB112" s="56">
        <v>29.172208497635197</v>
      </c>
      <c r="DC112" s="56">
        <v>133.18321434522414</v>
      </c>
      <c r="DD112" s="56">
        <v>49.31833294734539</v>
      </c>
      <c r="DE112" s="56">
        <v>11.1012601093122</v>
      </c>
      <c r="DF112" s="130">
        <v>29.887052011130848</v>
      </c>
      <c r="DG112" s="131">
        <v>16.369188684169654</v>
      </c>
      <c r="DH112" s="131">
        <v>2.0187848153677272</v>
      </c>
      <c r="DI112" s="55">
        <v>33.787185261777445</v>
      </c>
      <c r="DJ112" s="56">
        <v>2.067887005343081</v>
      </c>
      <c r="DK112" s="56">
        <v>14.225439370955801</v>
      </c>
      <c r="DL112" s="56">
        <v>0.11881233307049147</v>
      </c>
      <c r="DM112" s="55">
        <v>19.956389015410018</v>
      </c>
      <c r="DN112" s="56">
        <v>15.331451603535795</v>
      </c>
      <c r="DO112" s="56">
        <v>0.7815078981563346</v>
      </c>
      <c r="DP112" s="55">
        <v>0.49874782631220743</v>
      </c>
      <c r="DQ112" s="55">
        <v>0.7839882947484156</v>
      </c>
      <c r="DR112" s="56">
        <v>0.1698429208936459</v>
      </c>
      <c r="DS112" s="56">
        <v>0.046328833155861116</v>
      </c>
      <c r="DT112" s="55">
        <v>8.970357873018292</v>
      </c>
      <c r="DU112" s="55">
        <v>0.018034014841056743</v>
      </c>
      <c r="DV112" s="56">
        <v>0</v>
      </c>
      <c r="DW112" s="56">
        <v>0</v>
      </c>
      <c r="DX112" s="56">
        <v>0</v>
      </c>
      <c r="DY112" s="132">
        <v>61.94002579900276</v>
      </c>
      <c r="DZ112" s="55">
        <v>55.05590246500848</v>
      </c>
      <c r="EA112" s="56">
        <v>31.267470323385947</v>
      </c>
      <c r="EB112" s="56">
        <v>2.4911518301842164</v>
      </c>
      <c r="EC112" s="56">
        <v>3.6384714548291823</v>
      </c>
      <c r="ED112" s="56">
        <v>4.29171828163305</v>
      </c>
      <c r="EE112" s="56">
        <v>3.0969586308293047</v>
      </c>
      <c r="EF112" s="56">
        <v>10.270125776563038</v>
      </c>
      <c r="EG112" s="55">
        <v>6.884129501578028</v>
      </c>
      <c r="EH112" s="56">
        <v>4.415501687193927</v>
      </c>
      <c r="EI112" s="56">
        <v>1.937141425676042</v>
      </c>
      <c r="EJ112" s="56">
        <v>0</v>
      </c>
    </row>
    <row r="113" spans="1:140" ht="12.75">
      <c r="A113" s="13">
        <v>93</v>
      </c>
      <c r="B113" s="13" t="s">
        <v>184</v>
      </c>
      <c r="C113" s="13">
        <v>8</v>
      </c>
      <c r="D113" s="13" t="s">
        <v>185</v>
      </c>
      <c r="E113" s="13">
        <v>0</v>
      </c>
      <c r="F113" s="27">
        <v>0</v>
      </c>
      <c r="G113" s="27">
        <v>0.1</v>
      </c>
      <c r="H113" s="54">
        <v>0</v>
      </c>
      <c r="I113" s="111" t="s">
        <v>184</v>
      </c>
      <c r="J113" s="112" t="s">
        <v>781</v>
      </c>
      <c r="K113" s="113" t="s">
        <v>776</v>
      </c>
      <c r="L113" s="114">
        <v>80.488</v>
      </c>
      <c r="M113" s="133">
        <v>1009.5293708378889</v>
      </c>
      <c r="N113" s="134">
        <v>950.3484991551537</v>
      </c>
      <c r="O113" s="135">
        <v>1066.513766027234</v>
      </c>
      <c r="P113" s="136">
        <v>163.99525395089952</v>
      </c>
      <c r="Q113" s="133">
        <v>67.04142232382468</v>
      </c>
      <c r="R113" s="57">
        <v>0</v>
      </c>
      <c r="S113" s="57">
        <v>0</v>
      </c>
      <c r="T113" s="58">
        <v>0</v>
      </c>
      <c r="U113" s="58">
        <v>0</v>
      </c>
      <c r="V113" s="58">
        <v>0</v>
      </c>
      <c r="W113" s="57">
        <v>21.228506112712456</v>
      </c>
      <c r="X113" s="57">
        <v>5.093305834410098</v>
      </c>
      <c r="Y113" s="57">
        <v>0.4121111221548554</v>
      </c>
      <c r="Z113" s="57">
        <v>0</v>
      </c>
      <c r="AA113" s="57">
        <v>0</v>
      </c>
      <c r="AB113" s="57">
        <v>0</v>
      </c>
      <c r="AC113" s="58">
        <v>0</v>
      </c>
      <c r="AD113" s="58">
        <v>0.4121111221548554</v>
      </c>
      <c r="AE113" s="57">
        <v>3.6636517244806677</v>
      </c>
      <c r="AF113" s="57">
        <v>0.296068979226717</v>
      </c>
      <c r="AG113" s="57">
        <v>0.133063313785906</v>
      </c>
      <c r="AH113" s="57">
        <v>0</v>
      </c>
      <c r="AI113" s="57">
        <v>0</v>
      </c>
      <c r="AJ113" s="58">
        <v>0</v>
      </c>
      <c r="AK113" s="57">
        <v>0</v>
      </c>
      <c r="AL113" s="58">
        <v>0</v>
      </c>
      <c r="AM113" s="58">
        <v>0</v>
      </c>
      <c r="AN113" s="58">
        <v>0</v>
      </c>
      <c r="AO113" s="58">
        <v>0</v>
      </c>
      <c r="AP113" s="57">
        <v>0</v>
      </c>
      <c r="AQ113" s="57">
        <v>0</v>
      </c>
      <c r="AR113" s="57">
        <v>0</v>
      </c>
      <c r="AS113" s="57">
        <v>0</v>
      </c>
      <c r="AT113" s="57">
        <v>0</v>
      </c>
      <c r="AU113" s="58">
        <v>0</v>
      </c>
      <c r="AV113" s="58">
        <v>0</v>
      </c>
      <c r="AW113" s="58">
        <v>0</v>
      </c>
      <c r="AX113" s="57">
        <v>57.02750720604313</v>
      </c>
      <c r="AY113" s="58">
        <v>56.890095417950505</v>
      </c>
      <c r="AZ113" s="58">
        <v>0.1375360302156843</v>
      </c>
      <c r="BA113" s="58">
        <v>0</v>
      </c>
      <c r="BB113" s="57">
        <v>0.5902743266076931</v>
      </c>
      <c r="BC113" s="57">
        <v>25.781234469734617</v>
      </c>
      <c r="BD113" s="58">
        <v>7.326185269853892</v>
      </c>
      <c r="BE113" s="58">
        <v>6.445308617433654</v>
      </c>
      <c r="BF113" s="57">
        <v>13.554815624689395</v>
      </c>
      <c r="BG113" s="58">
        <v>7.804641685717125</v>
      </c>
      <c r="BH113" s="58">
        <v>0</v>
      </c>
      <c r="BI113" s="58">
        <v>0</v>
      </c>
      <c r="BJ113" s="58">
        <v>5.750173938972269</v>
      </c>
      <c r="BK113" s="137">
        <v>795.4439171056555</v>
      </c>
      <c r="BL113" s="57">
        <v>177.5834907066892</v>
      </c>
      <c r="BM113" s="58">
        <v>11.598996123645762</v>
      </c>
      <c r="BN113" s="58">
        <v>8.921081403439022</v>
      </c>
      <c r="BO113" s="58">
        <v>17.895462677666238</v>
      </c>
      <c r="BP113" s="58">
        <v>13.961211609183978</v>
      </c>
      <c r="BQ113" s="58">
        <v>0.304144717224928</v>
      </c>
      <c r="BR113" s="58">
        <v>4.253429082596163</v>
      </c>
      <c r="BS113" s="58">
        <v>11.884628764536327</v>
      </c>
      <c r="BT113" s="58">
        <v>0.459074644667528</v>
      </c>
      <c r="BU113" s="58">
        <v>13.955247987277607</v>
      </c>
      <c r="BV113" s="58">
        <v>8.001813934996521</v>
      </c>
      <c r="BW113" s="58">
        <v>8.232531557499255</v>
      </c>
      <c r="BX113" s="58">
        <v>2.757429678958354</v>
      </c>
      <c r="BY113" s="58">
        <v>30</v>
      </c>
      <c r="BZ113" s="58">
        <v>0.3783172646854189</v>
      </c>
      <c r="CA113" s="58">
        <v>7.413900208726767</v>
      </c>
      <c r="CB113" s="58">
        <v>9.148320246496372</v>
      </c>
      <c r="CC113" s="57">
        <v>0</v>
      </c>
      <c r="CD113" s="57">
        <v>63.42460987973362</v>
      </c>
      <c r="CE113" s="57">
        <v>0</v>
      </c>
      <c r="CF113" s="57">
        <v>21.250621210615247</v>
      </c>
      <c r="CG113" s="58">
        <v>0.07727860053672597</v>
      </c>
      <c r="CH113" s="58">
        <v>0.017145412980817017</v>
      </c>
      <c r="CI113" s="58">
        <v>0.14349965212205548</v>
      </c>
      <c r="CJ113" s="58">
        <v>4.007926647450551</v>
      </c>
      <c r="CK113" s="58">
        <v>3.4944339528873867</v>
      </c>
      <c r="CL113" s="58">
        <v>2.5239787297485337</v>
      </c>
      <c r="CM113" s="58">
        <v>1.3559785309611372</v>
      </c>
      <c r="CN113" s="58">
        <v>0</v>
      </c>
      <c r="CO113" s="58">
        <v>0.8339131299075639</v>
      </c>
      <c r="CP113" s="58">
        <v>0.0034912036576881028</v>
      </c>
      <c r="CQ113" s="58">
        <v>0</v>
      </c>
      <c r="CR113" s="58">
        <v>0</v>
      </c>
      <c r="CS113" s="58">
        <v>0</v>
      </c>
      <c r="CT113" s="58">
        <v>0</v>
      </c>
      <c r="CU113" s="57">
        <v>0</v>
      </c>
      <c r="CV113" s="58">
        <v>0</v>
      </c>
      <c r="CW113" s="58">
        <v>0</v>
      </c>
      <c r="CX113" s="58">
        <v>0</v>
      </c>
      <c r="CY113" s="58">
        <v>0</v>
      </c>
      <c r="CZ113" s="57">
        <v>413.03958354040356</v>
      </c>
      <c r="DA113" s="58">
        <v>1.721498856972468</v>
      </c>
      <c r="DB113" s="58">
        <v>64.53471324918</v>
      </c>
      <c r="DC113" s="58">
        <v>105.3601779147202</v>
      </c>
      <c r="DD113" s="58">
        <v>112.94925951694663</v>
      </c>
      <c r="DE113" s="58">
        <v>9.316047112613061</v>
      </c>
      <c r="DF113" s="138">
        <v>25.002857568830137</v>
      </c>
      <c r="DG113" s="139">
        <v>4.131547559884703</v>
      </c>
      <c r="DH113" s="139">
        <v>1.2247788490209721</v>
      </c>
      <c r="DI113" s="57">
        <v>40.97853096113706</v>
      </c>
      <c r="DJ113" s="58">
        <v>1.7520624192426197</v>
      </c>
      <c r="DK113" s="58">
        <v>11.188375906967499</v>
      </c>
      <c r="DL113" s="58">
        <v>0.6136318457409801</v>
      </c>
      <c r="DM113" s="57">
        <v>36.40381174833515</v>
      </c>
      <c r="DN113" s="58">
        <v>27.871483947917703</v>
      </c>
      <c r="DO113" s="58">
        <v>3.255019381771196</v>
      </c>
      <c r="DP113" s="57">
        <v>4.360401550541695</v>
      </c>
      <c r="DQ113" s="57">
        <v>9.393325713149787</v>
      </c>
      <c r="DR113" s="58">
        <v>0.4401898419640195</v>
      </c>
      <c r="DS113" s="58">
        <v>0.1218815227114601</v>
      </c>
      <c r="DT113" s="57">
        <v>3.314282874465759</v>
      </c>
      <c r="DU113" s="57">
        <v>0.6924013517542988</v>
      </c>
      <c r="DV113" s="58">
        <v>0</v>
      </c>
      <c r="DW113" s="58">
        <v>0</v>
      </c>
      <c r="DX113" s="58">
        <v>0</v>
      </c>
      <c r="DY113" s="140">
        <v>50.090199781333865</v>
      </c>
      <c r="DZ113" s="57">
        <v>41.971225524301765</v>
      </c>
      <c r="EA113" s="58">
        <v>4.749030911440215</v>
      </c>
      <c r="EB113" s="58">
        <v>5.413602027631447</v>
      </c>
      <c r="EC113" s="58">
        <v>5.510013915117781</v>
      </c>
      <c r="ED113" s="58">
        <v>1.4635722095219164</v>
      </c>
      <c r="EE113" s="58">
        <v>12.067885896034191</v>
      </c>
      <c r="EF113" s="58">
        <v>12.766996322433156</v>
      </c>
      <c r="EG113" s="57">
        <v>8.118974257032104</v>
      </c>
      <c r="EH113" s="58">
        <v>3.373546367160322</v>
      </c>
      <c r="EI113" s="58">
        <v>4.745427889871782</v>
      </c>
      <c r="EJ113" s="58">
        <v>0</v>
      </c>
    </row>
    <row r="114" spans="1:140" ht="12.75">
      <c r="A114" s="11">
        <v>94</v>
      </c>
      <c r="B114" s="11" t="s">
        <v>186</v>
      </c>
      <c r="C114" s="11">
        <v>7</v>
      </c>
      <c r="D114" s="11" t="s">
        <v>187</v>
      </c>
      <c r="E114" s="11">
        <v>0</v>
      </c>
      <c r="F114" s="26">
        <v>0</v>
      </c>
      <c r="G114" s="26">
        <v>1294.9</v>
      </c>
      <c r="H114" s="54">
        <v>0</v>
      </c>
      <c r="I114" s="111" t="s">
        <v>186</v>
      </c>
      <c r="J114" s="112" t="s">
        <v>781</v>
      </c>
      <c r="K114" s="113" t="s">
        <v>782</v>
      </c>
      <c r="L114" s="114">
        <v>1302307</v>
      </c>
      <c r="M114" s="133">
        <v>701.4828684787841</v>
      </c>
      <c r="N114" s="134">
        <v>668.9506957738043</v>
      </c>
      <c r="O114" s="135">
        <v>731.6506565447557</v>
      </c>
      <c r="P114" s="136">
        <v>83.71464639290122</v>
      </c>
      <c r="Q114" s="133">
        <v>38.954670442530066</v>
      </c>
      <c r="R114" s="57">
        <v>20.793645430762485</v>
      </c>
      <c r="S114" s="57">
        <v>0.003064331221440106</v>
      </c>
      <c r="T114" s="58">
        <v>0.003064331221440106</v>
      </c>
      <c r="U114" s="58">
        <v>0</v>
      </c>
      <c r="V114" s="58">
        <v>0</v>
      </c>
      <c r="W114" s="57">
        <v>3.2713484608467898</v>
      </c>
      <c r="X114" s="57">
        <v>8.323644117708037</v>
      </c>
      <c r="Y114" s="57">
        <v>1.6481351939289277</v>
      </c>
      <c r="Z114" s="57">
        <v>0.08318499401446816</v>
      </c>
      <c r="AA114" s="57">
        <v>0</v>
      </c>
      <c r="AB114" s="57">
        <v>0</v>
      </c>
      <c r="AC114" s="58">
        <v>1.0286890879032364</v>
      </c>
      <c r="AD114" s="58">
        <v>0.5362611887980331</v>
      </c>
      <c r="AE114" s="57">
        <v>0.588901388075162</v>
      </c>
      <c r="AF114" s="57">
        <v>1.4850737959636244</v>
      </c>
      <c r="AG114" s="57">
        <v>0.618821061393358</v>
      </c>
      <c r="AH114" s="57">
        <v>0.028654533838795307</v>
      </c>
      <c r="AI114" s="57">
        <v>0.2512571152577695</v>
      </c>
      <c r="AJ114" s="58">
        <v>0</v>
      </c>
      <c r="AK114" s="57">
        <v>0</v>
      </c>
      <c r="AL114" s="58">
        <v>0.2502950533169214</v>
      </c>
      <c r="AM114" s="58">
        <v>0.0009620389048050883</v>
      </c>
      <c r="AN114" s="58">
        <v>0</v>
      </c>
      <c r="AO114" s="58">
        <v>0</v>
      </c>
      <c r="AP114" s="57">
        <v>0</v>
      </c>
      <c r="AQ114" s="57">
        <v>0</v>
      </c>
      <c r="AR114" s="57">
        <v>0.19505531337848908</v>
      </c>
      <c r="AS114" s="57">
        <v>0</v>
      </c>
      <c r="AT114" s="57">
        <v>0.04908133796408987</v>
      </c>
      <c r="AU114" s="58">
        <v>0.03353200128694693</v>
      </c>
      <c r="AV114" s="58">
        <v>0.015549336677142946</v>
      </c>
      <c r="AW114" s="58">
        <v>0</v>
      </c>
      <c r="AX114" s="57">
        <v>22.406083972519536</v>
      </c>
      <c r="AY114" s="58">
        <v>20.642536667621382</v>
      </c>
      <c r="AZ114" s="58">
        <v>1.7635511442386473</v>
      </c>
      <c r="BA114" s="58">
        <v>0</v>
      </c>
      <c r="BB114" s="57">
        <v>0.8339047551767748</v>
      </c>
      <c r="BC114" s="57">
        <v>20.9411144991158</v>
      </c>
      <c r="BD114" s="58">
        <v>5.450208744942628</v>
      </c>
      <c r="BE114" s="58">
        <v>7.44103809623998</v>
      </c>
      <c r="BF114" s="57">
        <v>0.5788745664424748</v>
      </c>
      <c r="BG114" s="58">
        <v>0.4690104560598998</v>
      </c>
      <c r="BH114" s="58">
        <v>0</v>
      </c>
      <c r="BI114" s="58">
        <v>0</v>
      </c>
      <c r="BJ114" s="58">
        <v>0.10986418716938479</v>
      </c>
      <c r="BK114" s="137">
        <v>541.4292482494527</v>
      </c>
      <c r="BL114" s="57">
        <v>133.46515069027504</v>
      </c>
      <c r="BM114" s="58">
        <v>3.012827236588608</v>
      </c>
      <c r="BN114" s="58">
        <v>17.520054795067523</v>
      </c>
      <c r="BO114" s="58">
        <v>31.89117466158133</v>
      </c>
      <c r="BP114" s="58">
        <v>9.249900369114195</v>
      </c>
      <c r="BQ114" s="58">
        <v>24.94758916292395</v>
      </c>
      <c r="BR114" s="58">
        <v>2.1660560835501923</v>
      </c>
      <c r="BS114" s="58">
        <v>24.69184301397443</v>
      </c>
      <c r="BT114" s="58">
        <v>0.18846623722363468</v>
      </c>
      <c r="BU114" s="58">
        <v>4.270673504788041</v>
      </c>
      <c r="BV114" s="58">
        <v>1.8265670076256981</v>
      </c>
      <c r="BW114" s="58">
        <v>0.25739476175740433</v>
      </c>
      <c r="BX114" s="58">
        <v>1.0315294320002888</v>
      </c>
      <c r="BY114" s="58">
        <v>0.4110903189493722</v>
      </c>
      <c r="BZ114" s="58">
        <v>1.626905176736361</v>
      </c>
      <c r="CA114" s="58">
        <v>1.3952117281101921</v>
      </c>
      <c r="CB114" s="58">
        <v>4.305205301054206</v>
      </c>
      <c r="CC114" s="57">
        <v>1.1606203452795694</v>
      </c>
      <c r="CD114" s="57">
        <v>9.63752786401363</v>
      </c>
      <c r="CE114" s="57">
        <v>2.428729170617988</v>
      </c>
      <c r="CF114" s="57">
        <v>8.02330786826762</v>
      </c>
      <c r="CG114" s="58">
        <v>0</v>
      </c>
      <c r="CH114" s="58">
        <v>0.010947395660163079</v>
      </c>
      <c r="CI114" s="58">
        <v>0.26601684549034904</v>
      </c>
      <c r="CJ114" s="58">
        <v>1.0682527238201132</v>
      </c>
      <c r="CK114" s="58">
        <v>0.6302522369917385</v>
      </c>
      <c r="CL114" s="58">
        <v>3.3380232157240957</v>
      </c>
      <c r="CM114" s="58">
        <v>1.8277310956633113</v>
      </c>
      <c r="CN114" s="58">
        <v>0.07729774930181593</v>
      </c>
      <c r="CO114" s="58">
        <v>0.021471872607610954</v>
      </c>
      <c r="CP114" s="58">
        <v>0</v>
      </c>
      <c r="CQ114" s="58">
        <v>0</v>
      </c>
      <c r="CR114" s="58">
        <v>0</v>
      </c>
      <c r="CS114" s="58">
        <v>0</v>
      </c>
      <c r="CT114" s="58">
        <v>0</v>
      </c>
      <c r="CU114" s="57">
        <v>0</v>
      </c>
      <c r="CV114" s="58">
        <v>0</v>
      </c>
      <c r="CW114" s="58">
        <v>0</v>
      </c>
      <c r="CX114" s="58">
        <v>0</v>
      </c>
      <c r="CY114" s="58">
        <v>0</v>
      </c>
      <c r="CZ114" s="57">
        <v>230.45902387071558</v>
      </c>
      <c r="DA114" s="58">
        <v>7.467127950629153</v>
      </c>
      <c r="DB114" s="58">
        <v>16.819881947958507</v>
      </c>
      <c r="DC114" s="58">
        <v>53.975383684492215</v>
      </c>
      <c r="DD114" s="58">
        <v>126.91976623023604</v>
      </c>
      <c r="DE114" s="58">
        <v>5.055379415145585</v>
      </c>
      <c r="DF114" s="138">
        <v>109.99879444708506</v>
      </c>
      <c r="DG114" s="139">
        <v>98.56999923981058</v>
      </c>
      <c r="DH114" s="139">
        <v>1.236695341421032</v>
      </c>
      <c r="DI114" s="57">
        <v>27.927032566053935</v>
      </c>
      <c r="DJ114" s="58">
        <v>4.688305445643769</v>
      </c>
      <c r="DK114" s="58">
        <v>10.982110976904831</v>
      </c>
      <c r="DL114" s="58">
        <v>0.33075042981416825</v>
      </c>
      <c r="DM114" s="57">
        <v>10.708987972881971</v>
      </c>
      <c r="DN114" s="58">
        <v>8.716032394819347</v>
      </c>
      <c r="DO114" s="58">
        <v>0.3528559702128607</v>
      </c>
      <c r="DP114" s="57">
        <v>0</v>
      </c>
      <c r="DQ114" s="57">
        <v>1.0305327392081898</v>
      </c>
      <c r="DR114" s="58">
        <v>0.32256603089747654</v>
      </c>
      <c r="DS114" s="58">
        <v>0</v>
      </c>
      <c r="DT114" s="57">
        <v>6.589476214133841</v>
      </c>
      <c r="DU114" s="57">
        <v>0</v>
      </c>
      <c r="DV114" s="58">
        <v>0</v>
      </c>
      <c r="DW114" s="58">
        <v>0</v>
      </c>
      <c r="DX114" s="58">
        <v>0</v>
      </c>
      <c r="DY114" s="140">
        <v>76.33898151511126</v>
      </c>
      <c r="DZ114" s="57">
        <v>52.30517842567075</v>
      </c>
      <c r="EA114" s="58">
        <v>19.197232296225085</v>
      </c>
      <c r="EB114" s="58">
        <v>5.36807219803011</v>
      </c>
      <c r="EC114" s="58">
        <v>7.408630991002889</v>
      </c>
      <c r="ED114" s="58">
        <v>0.9582694403086216</v>
      </c>
      <c r="EE114" s="58">
        <v>8.670758891720617</v>
      </c>
      <c r="EF114" s="58">
        <v>10.702215376251528</v>
      </c>
      <c r="EG114" s="57">
        <v>24.033795410759524</v>
      </c>
      <c r="EH114" s="58">
        <v>20.93571638638201</v>
      </c>
      <c r="EI114" s="58">
        <v>2.982220014174845</v>
      </c>
      <c r="EJ114" s="58">
        <v>0</v>
      </c>
    </row>
    <row r="115" spans="1:140" ht="12.75">
      <c r="A115" s="13">
        <v>95</v>
      </c>
      <c r="B115" s="13" t="s">
        <v>188</v>
      </c>
      <c r="C115" s="13">
        <v>8</v>
      </c>
      <c r="D115" s="13" t="s">
        <v>189</v>
      </c>
      <c r="E115" s="13">
        <v>0</v>
      </c>
      <c r="F115" s="27">
        <v>0</v>
      </c>
      <c r="G115" s="27">
        <v>0.1</v>
      </c>
      <c r="H115" s="54">
        <v>0</v>
      </c>
      <c r="I115" s="111" t="s">
        <v>188</v>
      </c>
      <c r="J115" s="112" t="s">
        <v>776</v>
      </c>
      <c r="K115" s="113" t="s">
        <v>776</v>
      </c>
      <c r="L115" s="114">
        <v>78.418</v>
      </c>
      <c r="M115" s="115">
        <v>668.2931214772118</v>
      </c>
      <c r="N115" s="116">
        <v>662.8947445838784</v>
      </c>
      <c r="O115" s="117">
        <v>674.2233914568395</v>
      </c>
      <c r="P115" s="118">
        <v>80.64143436455915</v>
      </c>
      <c r="Q115" s="115">
        <v>33.38085643602234</v>
      </c>
      <c r="R115" s="53">
        <v>4.817261343058991</v>
      </c>
      <c r="S115" s="53">
        <v>0</v>
      </c>
      <c r="T115" s="54">
        <v>0</v>
      </c>
      <c r="U115" s="54">
        <v>0</v>
      </c>
      <c r="V115" s="54">
        <v>0</v>
      </c>
      <c r="W115" s="53">
        <v>6.545180953352546</v>
      </c>
      <c r="X115" s="53">
        <v>1.7766329159121628</v>
      </c>
      <c r="Y115" s="53">
        <v>0.7336325843556327</v>
      </c>
      <c r="Z115" s="53">
        <v>0</v>
      </c>
      <c r="AA115" s="53">
        <v>0</v>
      </c>
      <c r="AB115" s="53">
        <v>0</v>
      </c>
      <c r="AC115" s="54">
        <v>0</v>
      </c>
      <c r="AD115" s="54">
        <v>0.7336325843556327</v>
      </c>
      <c r="AE115" s="53">
        <v>1.4404856027952764</v>
      </c>
      <c r="AF115" s="53">
        <v>0</v>
      </c>
      <c r="AG115" s="53">
        <v>0</v>
      </c>
      <c r="AH115" s="53">
        <v>0</v>
      </c>
      <c r="AI115" s="53">
        <v>0</v>
      </c>
      <c r="AJ115" s="54">
        <v>0</v>
      </c>
      <c r="AK115" s="53">
        <v>0</v>
      </c>
      <c r="AL115" s="54">
        <v>0</v>
      </c>
      <c r="AM115" s="54">
        <v>0</v>
      </c>
      <c r="AN115" s="54">
        <v>0</v>
      </c>
      <c r="AO115" s="54">
        <v>0</v>
      </c>
      <c r="AP115" s="53">
        <v>0</v>
      </c>
      <c r="AQ115" s="53">
        <v>0</v>
      </c>
      <c r="AR115" s="53">
        <v>0</v>
      </c>
      <c r="AS115" s="53">
        <v>0</v>
      </c>
      <c r="AT115" s="53">
        <v>3.007345252365528</v>
      </c>
      <c r="AU115" s="54">
        <v>0</v>
      </c>
      <c r="AV115" s="54">
        <v>0</v>
      </c>
      <c r="AW115" s="54">
        <v>0</v>
      </c>
      <c r="AX115" s="53">
        <v>21.109184115891757</v>
      </c>
      <c r="AY115" s="54">
        <v>21.109184115891757</v>
      </c>
      <c r="AZ115" s="54">
        <v>0</v>
      </c>
      <c r="BA115" s="54">
        <v>0</v>
      </c>
      <c r="BB115" s="53">
        <v>0.7820908464893264</v>
      </c>
      <c r="BC115" s="53">
        <v>13.699660792165066</v>
      </c>
      <c r="BD115" s="54">
        <v>4.320309112703716</v>
      </c>
      <c r="BE115" s="54">
        <v>7.3646356703818</v>
      </c>
      <c r="BF115" s="53">
        <v>11.669642173990665</v>
      </c>
      <c r="BG115" s="54">
        <v>1.2782779463898595</v>
      </c>
      <c r="BH115" s="54">
        <v>0</v>
      </c>
      <c r="BI115" s="54">
        <v>0</v>
      </c>
      <c r="BJ115" s="54">
        <v>10.36139661812339</v>
      </c>
      <c r="BK115" s="119">
        <v>544.7440638628885</v>
      </c>
      <c r="BL115" s="53">
        <v>130.73235736693107</v>
      </c>
      <c r="BM115" s="54">
        <v>4.188579152745542</v>
      </c>
      <c r="BN115" s="54">
        <v>4.651993164834604</v>
      </c>
      <c r="BO115" s="54">
        <v>22.706904027136627</v>
      </c>
      <c r="BP115" s="54">
        <v>2.3777704098548798</v>
      </c>
      <c r="BQ115" s="54">
        <v>0.5654314060547322</v>
      </c>
      <c r="BR115" s="54">
        <v>3.7504144456629853</v>
      </c>
      <c r="BS115" s="54">
        <v>10.950292024790224</v>
      </c>
      <c r="BT115" s="54">
        <v>0</v>
      </c>
      <c r="BU115" s="54">
        <v>9.209875283735876</v>
      </c>
      <c r="BV115" s="54">
        <v>9.84582621336938</v>
      </c>
      <c r="BW115" s="54">
        <v>1.4708357775000636</v>
      </c>
      <c r="BX115" s="54">
        <v>1.8587569180545285</v>
      </c>
      <c r="BY115" s="54">
        <v>17.6606136346247</v>
      </c>
      <c r="BZ115" s="54">
        <v>4.04498967073886</v>
      </c>
      <c r="CA115" s="54">
        <v>4.9478436073350505</v>
      </c>
      <c r="CB115" s="54">
        <v>5.690657757147594</v>
      </c>
      <c r="CC115" s="53">
        <v>5.4759111428498555</v>
      </c>
      <c r="CD115" s="53">
        <v>53.07454921064041</v>
      </c>
      <c r="CE115" s="53">
        <v>23.603509398352415</v>
      </c>
      <c r="CF115" s="53">
        <v>21.839628656685964</v>
      </c>
      <c r="CG115" s="54">
        <v>0</v>
      </c>
      <c r="CH115" s="54">
        <v>0</v>
      </c>
      <c r="CI115" s="54">
        <v>0</v>
      </c>
      <c r="CJ115" s="54">
        <v>3.3327807391160187</v>
      </c>
      <c r="CK115" s="54">
        <v>3.6731362697339898</v>
      </c>
      <c r="CL115" s="54">
        <v>1.6202912596597718</v>
      </c>
      <c r="CM115" s="54">
        <v>0</v>
      </c>
      <c r="CN115" s="54">
        <v>0</v>
      </c>
      <c r="CO115" s="54">
        <v>1.0143079395036854</v>
      </c>
      <c r="CP115" s="54">
        <v>0</v>
      </c>
      <c r="CQ115" s="54">
        <v>0</v>
      </c>
      <c r="CR115" s="54">
        <v>0</v>
      </c>
      <c r="CS115" s="54">
        <v>0</v>
      </c>
      <c r="CT115" s="54">
        <v>0</v>
      </c>
      <c r="CU115" s="53">
        <v>0</v>
      </c>
      <c r="CV115" s="54">
        <v>0</v>
      </c>
      <c r="CW115" s="54">
        <v>0</v>
      </c>
      <c r="CX115" s="54">
        <v>0</v>
      </c>
      <c r="CY115" s="54">
        <v>0</v>
      </c>
      <c r="CZ115" s="53">
        <v>239.7983881251753</v>
      </c>
      <c r="DA115" s="54">
        <v>0.47795149072916926</v>
      </c>
      <c r="DB115" s="54">
        <v>99.60430003315565</v>
      </c>
      <c r="DC115" s="54">
        <v>38.371802392307885</v>
      </c>
      <c r="DD115" s="54">
        <v>37.97393455584177</v>
      </c>
      <c r="DE115" s="54">
        <v>0.2836083552245658</v>
      </c>
      <c r="DF115" s="120">
        <v>19.270575633145448</v>
      </c>
      <c r="DG115" s="121">
        <v>4.276951720268305</v>
      </c>
      <c r="DH115" s="121">
        <v>1.0818944630059424</v>
      </c>
      <c r="DI115" s="53">
        <v>24.094213063327295</v>
      </c>
      <c r="DJ115" s="54">
        <v>3.2961819990308348</v>
      </c>
      <c r="DK115" s="54">
        <v>7.993955469407533</v>
      </c>
      <c r="DL115" s="54">
        <v>0</v>
      </c>
      <c r="DM115" s="53">
        <v>14.60787064194445</v>
      </c>
      <c r="DN115" s="54">
        <v>10.357188400622304</v>
      </c>
      <c r="DO115" s="54">
        <v>1.71542247953276</v>
      </c>
      <c r="DP115" s="53">
        <v>5.518248361345609</v>
      </c>
      <c r="DQ115" s="53">
        <v>3.929582493815195</v>
      </c>
      <c r="DR115" s="54">
        <v>1.3972557321023233</v>
      </c>
      <c r="DS115" s="54">
        <v>0</v>
      </c>
      <c r="DT115" s="53">
        <v>2.799357290418016</v>
      </c>
      <c r="DU115" s="53">
        <v>0</v>
      </c>
      <c r="DV115" s="54">
        <v>0</v>
      </c>
      <c r="DW115" s="54">
        <v>0</v>
      </c>
      <c r="DX115" s="54">
        <v>0</v>
      </c>
      <c r="DY115" s="122">
        <v>42.90762324976408</v>
      </c>
      <c r="DZ115" s="53">
        <v>38.29962508607717</v>
      </c>
      <c r="EA115" s="54">
        <v>18.21839373613201</v>
      </c>
      <c r="EB115" s="54">
        <v>0.6646433216863474</v>
      </c>
      <c r="EC115" s="54">
        <v>2.8610778137672472</v>
      </c>
      <c r="ED115" s="54">
        <v>0.8462342829452421</v>
      </c>
      <c r="EE115" s="54">
        <v>9.77964242903415</v>
      </c>
      <c r="EF115" s="54">
        <v>5.929633502512178</v>
      </c>
      <c r="EG115" s="53">
        <v>4.607998163686909</v>
      </c>
      <c r="EH115" s="54">
        <v>0</v>
      </c>
      <c r="EI115" s="54">
        <v>4.607998163686909</v>
      </c>
      <c r="EJ115" s="54">
        <v>0</v>
      </c>
    </row>
    <row r="116" spans="1:140" ht="12.75">
      <c r="A116" s="16">
        <v>96</v>
      </c>
      <c r="B116" s="16" t="s">
        <v>190</v>
      </c>
      <c r="C116" s="16">
        <v>4</v>
      </c>
      <c r="D116" s="16" t="s">
        <v>191</v>
      </c>
      <c r="E116" s="16">
        <v>0</v>
      </c>
      <c r="F116" s="23">
        <v>0</v>
      </c>
      <c r="G116" s="23">
        <v>18.9</v>
      </c>
      <c r="H116" s="54">
        <v>0</v>
      </c>
      <c r="I116" s="111" t="s">
        <v>190</v>
      </c>
      <c r="J116" s="112" t="s">
        <v>781</v>
      </c>
      <c r="K116" s="113" t="s">
        <v>776</v>
      </c>
      <c r="L116" s="114">
        <v>18909.69</v>
      </c>
      <c r="M116" s="133">
        <v>769.4605411299711</v>
      </c>
      <c r="N116" s="134">
        <v>672.8193146605129</v>
      </c>
      <c r="O116" s="135">
        <v>860.6042080499772</v>
      </c>
      <c r="P116" s="136">
        <v>103.20562103344899</v>
      </c>
      <c r="Q116" s="133">
        <v>47.42919106553307</v>
      </c>
      <c r="R116" s="57">
        <v>6.921541283860287</v>
      </c>
      <c r="S116" s="57">
        <v>0.3497883889159474</v>
      </c>
      <c r="T116" s="58">
        <v>0.33709436801978243</v>
      </c>
      <c r="U116" s="58">
        <v>0</v>
      </c>
      <c r="V116" s="58">
        <v>0</v>
      </c>
      <c r="W116" s="57">
        <v>0.25912640556243915</v>
      </c>
      <c r="X116" s="57">
        <v>3.594446022118819</v>
      </c>
      <c r="Y116" s="57">
        <v>2.1685347565190125</v>
      </c>
      <c r="Z116" s="57">
        <v>0.028067620357605017</v>
      </c>
      <c r="AA116" s="57">
        <v>0</v>
      </c>
      <c r="AB116" s="57">
        <v>0</v>
      </c>
      <c r="AC116" s="58">
        <v>2.113675052314448</v>
      </c>
      <c r="AD116" s="58">
        <v>0.02679155501755978</v>
      </c>
      <c r="AE116" s="57">
        <v>1.925235686042447</v>
      </c>
      <c r="AF116" s="57">
        <v>0.7363647949807743</v>
      </c>
      <c r="AG116" s="57">
        <v>0.30341904071404663</v>
      </c>
      <c r="AH116" s="57">
        <v>5.505114044704064</v>
      </c>
      <c r="AI116" s="57">
        <v>0.10060609137431656</v>
      </c>
      <c r="AJ116" s="58">
        <v>0</v>
      </c>
      <c r="AK116" s="57">
        <v>0.04219688424294634</v>
      </c>
      <c r="AL116" s="58">
        <v>0.015993387517193567</v>
      </c>
      <c r="AM116" s="58">
        <v>0</v>
      </c>
      <c r="AN116" s="58">
        <v>0.042415819614176654</v>
      </c>
      <c r="AO116" s="58">
        <v>0</v>
      </c>
      <c r="AP116" s="57">
        <v>0.10043792362540054</v>
      </c>
      <c r="AQ116" s="57">
        <v>0.15864881973210562</v>
      </c>
      <c r="AR116" s="57">
        <v>0</v>
      </c>
      <c r="AS116" s="57">
        <v>0</v>
      </c>
      <c r="AT116" s="57">
        <v>0.09396399412153242</v>
      </c>
      <c r="AU116" s="58">
        <v>0.0006414700611168136</v>
      </c>
      <c r="AV116" s="58">
        <v>0.03606563618969957</v>
      </c>
      <c r="AW116" s="58">
        <v>0</v>
      </c>
      <c r="AX116" s="57">
        <v>34.80588523661678</v>
      </c>
      <c r="AY116" s="58">
        <v>29.531716278796743</v>
      </c>
      <c r="AZ116" s="58">
        <v>5.272239788172096</v>
      </c>
      <c r="BA116" s="58">
        <v>0.001924939012749548</v>
      </c>
      <c r="BB116" s="57">
        <v>1.586488197321056</v>
      </c>
      <c r="BC116" s="57">
        <v>12.345130988398013</v>
      </c>
      <c r="BD116" s="58">
        <v>4.938458536337719</v>
      </c>
      <c r="BE116" s="58">
        <v>3.483828661390007</v>
      </c>
      <c r="BF116" s="57">
        <v>7.038941410462044</v>
      </c>
      <c r="BG116" s="58">
        <v>0.5808868363257145</v>
      </c>
      <c r="BH116" s="58">
        <v>0</v>
      </c>
      <c r="BI116" s="58">
        <v>0</v>
      </c>
      <c r="BJ116" s="58">
        <v>6.347010448082439</v>
      </c>
      <c r="BK116" s="137">
        <v>585.6769730228259</v>
      </c>
      <c r="BL116" s="57">
        <v>100.99885296903334</v>
      </c>
      <c r="BM116" s="58">
        <v>8.057001463270948</v>
      </c>
      <c r="BN116" s="58">
        <v>4.087582609762508</v>
      </c>
      <c r="BO116" s="58">
        <v>7.602699991380081</v>
      </c>
      <c r="BP116" s="58">
        <v>1.0193868857712631</v>
      </c>
      <c r="BQ116" s="58">
        <v>1.915040912886462</v>
      </c>
      <c r="BR116" s="58">
        <v>0.7665546077169959</v>
      </c>
      <c r="BS116" s="58">
        <v>7.288205147731138</v>
      </c>
      <c r="BT116" s="58">
        <v>0.16203438554518876</v>
      </c>
      <c r="BU116" s="58">
        <v>2.89048366208013</v>
      </c>
      <c r="BV116" s="58">
        <v>0.9721571321370155</v>
      </c>
      <c r="BW116" s="58">
        <v>1.7509234683381907</v>
      </c>
      <c r="BX116" s="58">
        <v>0.9999227909077304</v>
      </c>
      <c r="BY116" s="58">
        <v>1.2108733670409193</v>
      </c>
      <c r="BZ116" s="58">
        <v>0.16400533271566062</v>
      </c>
      <c r="CA116" s="58">
        <v>2.456723510538777</v>
      </c>
      <c r="CB116" s="58">
        <v>4.8538701586329545</v>
      </c>
      <c r="CC116" s="57">
        <v>1.264006443257399</v>
      </c>
      <c r="CD116" s="57">
        <v>32.49270083221883</v>
      </c>
      <c r="CE116" s="57">
        <v>1.765368443374799</v>
      </c>
      <c r="CF116" s="57">
        <v>18.202106962091925</v>
      </c>
      <c r="CG116" s="58">
        <v>0</v>
      </c>
      <c r="CH116" s="58">
        <v>0.00733645025381167</v>
      </c>
      <c r="CI116" s="58">
        <v>0</v>
      </c>
      <c r="CJ116" s="58">
        <v>2.8927100338503697</v>
      </c>
      <c r="CK116" s="58">
        <v>5.310779817120218</v>
      </c>
      <c r="CL116" s="58">
        <v>0.26880186824850116</v>
      </c>
      <c r="CM116" s="58">
        <v>0.37190985150999306</v>
      </c>
      <c r="CN116" s="58">
        <v>0.03702969218427166</v>
      </c>
      <c r="CO116" s="58">
        <v>0.46778239093290264</v>
      </c>
      <c r="CP116" s="58">
        <v>0.008720925620673845</v>
      </c>
      <c r="CQ116" s="58">
        <v>0</v>
      </c>
      <c r="CR116" s="58">
        <v>0</v>
      </c>
      <c r="CS116" s="58">
        <v>0</v>
      </c>
      <c r="CT116" s="58">
        <v>0</v>
      </c>
      <c r="CU116" s="57">
        <v>0.1488898020009847</v>
      </c>
      <c r="CV116" s="58">
        <v>0.012964252719108563</v>
      </c>
      <c r="CW116" s="58">
        <v>0</v>
      </c>
      <c r="CX116" s="58">
        <v>0</v>
      </c>
      <c r="CY116" s="58">
        <v>0</v>
      </c>
      <c r="CZ116" s="57">
        <v>252.13126180281117</v>
      </c>
      <c r="DA116" s="58">
        <v>0.9250342020413873</v>
      </c>
      <c r="DB116" s="58">
        <v>50.83977050919396</v>
      </c>
      <c r="DC116" s="58">
        <v>86.1811589719345</v>
      </c>
      <c r="DD116" s="58">
        <v>70.58772512928557</v>
      </c>
      <c r="DE116" s="58">
        <v>0.2032307245650246</v>
      </c>
      <c r="DF116" s="138">
        <v>82.4118216639194</v>
      </c>
      <c r="DG116" s="139">
        <v>50.41783868482244</v>
      </c>
      <c r="DH116" s="139">
        <v>15.325941355992615</v>
      </c>
      <c r="DI116" s="57">
        <v>56.48945064673192</v>
      </c>
      <c r="DJ116" s="58">
        <v>0.4418322034893222</v>
      </c>
      <c r="DK116" s="58">
        <v>26.586839868871465</v>
      </c>
      <c r="DL116" s="58">
        <v>0.08142915087449874</v>
      </c>
      <c r="DM116" s="57">
        <v>25.187372188544604</v>
      </c>
      <c r="DN116" s="58">
        <v>22.929090852361938</v>
      </c>
      <c r="DO116" s="58">
        <v>0.016262561681339043</v>
      </c>
      <c r="DP116" s="57">
        <v>1.7593186350490149</v>
      </c>
      <c r="DQ116" s="57">
        <v>9.16894459930332</v>
      </c>
      <c r="DR116" s="58">
        <v>0.011183155302916126</v>
      </c>
      <c r="DS116" s="58">
        <v>0</v>
      </c>
      <c r="DT116" s="57">
        <v>3.5817160408235145</v>
      </c>
      <c r="DU116" s="57">
        <v>0.07510805306697255</v>
      </c>
      <c r="DV116" s="58">
        <v>0</v>
      </c>
      <c r="DW116" s="58">
        <v>0</v>
      </c>
      <c r="DX116" s="58">
        <v>0</v>
      </c>
      <c r="DY116" s="140">
        <v>80.57794707369608</v>
      </c>
      <c r="DZ116" s="57">
        <v>35.75113076946265</v>
      </c>
      <c r="EA116" s="58">
        <v>8.603620683363928</v>
      </c>
      <c r="EB116" s="58">
        <v>1.060171795518594</v>
      </c>
      <c r="EC116" s="58">
        <v>3.627972748363406</v>
      </c>
      <c r="ED116" s="58">
        <v>1.5136556971584412</v>
      </c>
      <c r="EE116" s="58">
        <v>4.7185390135956755</v>
      </c>
      <c r="EF116" s="58">
        <v>16.22717770624479</v>
      </c>
      <c r="EG116" s="57">
        <v>44.82681101593945</v>
      </c>
      <c r="EH116" s="58">
        <v>31.913992244188034</v>
      </c>
      <c r="EI116" s="58">
        <v>7.9110709905873655</v>
      </c>
      <c r="EJ116" s="58">
        <v>5.001752011799242</v>
      </c>
    </row>
    <row r="117" spans="1:140" ht="12.75">
      <c r="A117" s="10">
        <v>97</v>
      </c>
      <c r="B117" s="10" t="s">
        <v>192</v>
      </c>
      <c r="C117" s="10">
        <v>6</v>
      </c>
      <c r="D117" s="10" t="s">
        <v>193</v>
      </c>
      <c r="E117" s="10">
        <v>0</v>
      </c>
      <c r="F117" s="25">
        <v>0</v>
      </c>
      <c r="G117" s="25">
        <v>5.2</v>
      </c>
      <c r="H117" s="54">
        <v>0</v>
      </c>
      <c r="I117" s="111" t="s">
        <v>192</v>
      </c>
      <c r="J117" s="112" t="s">
        <v>776</v>
      </c>
      <c r="K117" s="113" t="s">
        <v>776</v>
      </c>
      <c r="L117" s="114">
        <v>5177.138</v>
      </c>
      <c r="M117" s="115">
        <v>1184.9920882927984</v>
      </c>
      <c r="N117" s="116">
        <v>1048.2630864246435</v>
      </c>
      <c r="O117" s="117">
        <v>1346.3195641329207</v>
      </c>
      <c r="P117" s="118">
        <v>52.41157759364344</v>
      </c>
      <c r="Q117" s="115">
        <v>16.403632663452278</v>
      </c>
      <c r="R117" s="53">
        <v>14.088689542368776</v>
      </c>
      <c r="S117" s="53">
        <v>0</v>
      </c>
      <c r="T117" s="54">
        <v>0</v>
      </c>
      <c r="U117" s="54">
        <v>0</v>
      </c>
      <c r="V117" s="54">
        <v>0</v>
      </c>
      <c r="W117" s="53">
        <v>0.2124726055206564</v>
      </c>
      <c r="X117" s="53">
        <v>0.6831090845946158</v>
      </c>
      <c r="Y117" s="53">
        <v>0.5730791800411733</v>
      </c>
      <c r="Z117" s="53">
        <v>0.05424425618942357</v>
      </c>
      <c r="AA117" s="53">
        <v>0</v>
      </c>
      <c r="AB117" s="53">
        <v>0.030049421128044103</v>
      </c>
      <c r="AC117" s="54">
        <v>0.3423088200469062</v>
      </c>
      <c r="AD117" s="54">
        <v>0.14647668267679942</v>
      </c>
      <c r="AE117" s="53">
        <v>0.2571053736639819</v>
      </c>
      <c r="AF117" s="53">
        <v>0.006298846969116914</v>
      </c>
      <c r="AG117" s="53">
        <v>0.006298846969116914</v>
      </c>
      <c r="AH117" s="53">
        <v>0</v>
      </c>
      <c r="AI117" s="53">
        <v>0</v>
      </c>
      <c r="AJ117" s="54">
        <v>0</v>
      </c>
      <c r="AK117" s="53">
        <v>0</v>
      </c>
      <c r="AL117" s="54">
        <v>0</v>
      </c>
      <c r="AM117" s="54">
        <v>0</v>
      </c>
      <c r="AN117" s="54">
        <v>0</v>
      </c>
      <c r="AO117" s="54">
        <v>0</v>
      </c>
      <c r="AP117" s="53">
        <v>0</v>
      </c>
      <c r="AQ117" s="53">
        <v>0</v>
      </c>
      <c r="AR117" s="53">
        <v>0</v>
      </c>
      <c r="AS117" s="53">
        <v>0</v>
      </c>
      <c r="AT117" s="53">
        <v>0</v>
      </c>
      <c r="AU117" s="54">
        <v>0</v>
      </c>
      <c r="AV117" s="54">
        <v>0</v>
      </c>
      <c r="AW117" s="54">
        <v>0</v>
      </c>
      <c r="AX117" s="53">
        <v>17.101290326817633</v>
      </c>
      <c r="AY117" s="54">
        <v>16.840615413380906</v>
      </c>
      <c r="AZ117" s="54">
        <v>0.26067298186758786</v>
      </c>
      <c r="BA117" s="54">
        <v>0</v>
      </c>
      <c r="BB117" s="53">
        <v>0.3476824453974377</v>
      </c>
      <c r="BC117" s="53">
        <v>18.351517769083998</v>
      </c>
      <c r="BD117" s="54">
        <v>0.44124572302302933</v>
      </c>
      <c r="BE117" s="54">
        <v>16.754038621338662</v>
      </c>
      <c r="BF117" s="53">
        <v>0.20744666261552233</v>
      </c>
      <c r="BG117" s="54">
        <v>0</v>
      </c>
      <c r="BH117" s="54">
        <v>0.11982102852966253</v>
      </c>
      <c r="BI117" s="54">
        <v>0</v>
      </c>
      <c r="BJ117" s="54">
        <v>0.08762756565500089</v>
      </c>
      <c r="BK117" s="119">
        <v>1103.8224208046995</v>
      </c>
      <c r="BL117" s="53">
        <v>125.34118271523766</v>
      </c>
      <c r="BM117" s="54">
        <v>2.7889656408618047</v>
      </c>
      <c r="BN117" s="54">
        <v>1.9614601735553505</v>
      </c>
      <c r="BO117" s="54">
        <v>15.987962847426513</v>
      </c>
      <c r="BP117" s="54">
        <v>10.01329305882903</v>
      </c>
      <c r="BQ117" s="54">
        <v>8.37337347391551</v>
      </c>
      <c r="BR117" s="54">
        <v>3.791152563443354</v>
      </c>
      <c r="BS117" s="54">
        <v>23.052949332237233</v>
      </c>
      <c r="BT117" s="54">
        <v>1.9406861474428538</v>
      </c>
      <c r="BU117" s="54">
        <v>16.980845401455397</v>
      </c>
      <c r="BV117" s="54">
        <v>3.132037430719444</v>
      </c>
      <c r="BW117" s="54">
        <v>5.390246502990649</v>
      </c>
      <c r="BX117" s="54">
        <v>2.0950088639707887</v>
      </c>
      <c r="BY117" s="54">
        <v>3.198118342605509</v>
      </c>
      <c r="BZ117" s="54">
        <v>3.800532263192521</v>
      </c>
      <c r="CA117" s="54">
        <v>3.5745251527001987</v>
      </c>
      <c r="CB117" s="54">
        <v>3.867279566432264</v>
      </c>
      <c r="CC117" s="53">
        <v>3.581121461317044</v>
      </c>
      <c r="CD117" s="53">
        <v>23.215819242214522</v>
      </c>
      <c r="CE117" s="53">
        <v>0.292059048841271</v>
      </c>
      <c r="CF117" s="53">
        <v>6.5584208881432176</v>
      </c>
      <c r="CG117" s="54">
        <v>0</v>
      </c>
      <c r="CH117" s="54">
        <v>0</v>
      </c>
      <c r="CI117" s="54">
        <v>0.49588015617895453</v>
      </c>
      <c r="CJ117" s="54">
        <v>0.6774862868248828</v>
      </c>
      <c r="CK117" s="54">
        <v>0.3346443536950338</v>
      </c>
      <c r="CL117" s="54">
        <v>0.1134777554703004</v>
      </c>
      <c r="CM117" s="54">
        <v>0.33473706901380645</v>
      </c>
      <c r="CN117" s="54">
        <v>0.055318208631873436</v>
      </c>
      <c r="CO117" s="54">
        <v>3.597763861036735</v>
      </c>
      <c r="CP117" s="54">
        <v>0</v>
      </c>
      <c r="CQ117" s="54">
        <v>0</v>
      </c>
      <c r="CR117" s="54">
        <v>0</v>
      </c>
      <c r="CS117" s="54">
        <v>0</v>
      </c>
      <c r="CT117" s="54">
        <v>0</v>
      </c>
      <c r="CU117" s="53">
        <v>0</v>
      </c>
      <c r="CV117" s="54">
        <v>0</v>
      </c>
      <c r="CW117" s="54">
        <v>0</v>
      </c>
      <c r="CX117" s="54">
        <v>0</v>
      </c>
      <c r="CY117" s="54">
        <v>0</v>
      </c>
      <c r="CZ117" s="53">
        <v>885.320035896281</v>
      </c>
      <c r="DA117" s="54">
        <v>1.1353859989824495</v>
      </c>
      <c r="DB117" s="54">
        <v>12.32358496142077</v>
      </c>
      <c r="DC117" s="54">
        <v>502.8822874723448</v>
      </c>
      <c r="DD117" s="54">
        <v>302.87680181598404</v>
      </c>
      <c r="DE117" s="54">
        <v>0.9028057587029746</v>
      </c>
      <c r="DF117" s="120">
        <v>14.735875304077274</v>
      </c>
      <c r="DG117" s="121">
        <v>3.3277556055102258</v>
      </c>
      <c r="DH117" s="121">
        <v>8.150561178782564</v>
      </c>
      <c r="DI117" s="53">
        <v>38.63441538548905</v>
      </c>
      <c r="DJ117" s="54">
        <v>3.1719166072065303</v>
      </c>
      <c r="DK117" s="54">
        <v>31.697744970290536</v>
      </c>
      <c r="DL117" s="54">
        <v>0.08571531220531499</v>
      </c>
      <c r="DM117" s="53">
        <v>4.428429375458023</v>
      </c>
      <c r="DN117" s="54">
        <v>2.9292786864093636</v>
      </c>
      <c r="DO117" s="54">
        <v>0</v>
      </c>
      <c r="DP117" s="53">
        <v>0.07752932218534642</v>
      </c>
      <c r="DQ117" s="53">
        <v>0.3258846876401595</v>
      </c>
      <c r="DR117" s="54">
        <v>0.07894129922748824</v>
      </c>
      <c r="DS117" s="54">
        <v>0</v>
      </c>
      <c r="DT117" s="53">
        <v>1.3115103364059448</v>
      </c>
      <c r="DU117" s="53">
        <v>0</v>
      </c>
      <c r="DV117" s="54">
        <v>0</v>
      </c>
      <c r="DW117" s="54">
        <v>0</v>
      </c>
      <c r="DX117" s="54">
        <v>0</v>
      </c>
      <c r="DY117" s="122">
        <v>28.758089894455196</v>
      </c>
      <c r="DZ117" s="53">
        <v>20.711172852645614</v>
      </c>
      <c r="EA117" s="54">
        <v>6.067698021570992</v>
      </c>
      <c r="EB117" s="54">
        <v>1.0221709369153382</v>
      </c>
      <c r="EC117" s="54">
        <v>0.2996018263372543</v>
      </c>
      <c r="ED117" s="54">
        <v>1.9048342926149544</v>
      </c>
      <c r="EE117" s="54">
        <v>1.3140310341350763</v>
      </c>
      <c r="EF117" s="54">
        <v>10.102838672641138</v>
      </c>
      <c r="EG117" s="53">
        <v>8.046909315533023</v>
      </c>
      <c r="EH117" s="54">
        <v>3.2805944133612046</v>
      </c>
      <c r="EI117" s="54">
        <v>3.8030046716931247</v>
      </c>
      <c r="EJ117" s="54">
        <v>0.902295824449725</v>
      </c>
    </row>
    <row r="118" spans="1:140" ht="22.5">
      <c r="A118" s="13">
        <v>98</v>
      </c>
      <c r="B118" s="13" t="s">
        <v>194</v>
      </c>
      <c r="C118" s="13">
        <v>8</v>
      </c>
      <c r="D118" s="13" t="s">
        <v>195</v>
      </c>
      <c r="E118" s="13">
        <v>0</v>
      </c>
      <c r="F118" s="27">
        <v>0</v>
      </c>
      <c r="G118" s="27">
        <v>8.6</v>
      </c>
      <c r="H118" s="54">
        <v>0</v>
      </c>
      <c r="I118" s="111" t="s">
        <v>194</v>
      </c>
      <c r="J118" s="112" t="s">
        <v>776</v>
      </c>
      <c r="K118" s="113" t="s">
        <v>776</v>
      </c>
      <c r="L118" s="114">
        <v>8615.912</v>
      </c>
      <c r="M118" s="115">
        <v>659.421683972631</v>
      </c>
      <c r="N118" s="116">
        <v>610.6118614228185</v>
      </c>
      <c r="O118" s="117">
        <v>694.9235870139098</v>
      </c>
      <c r="P118" s="118">
        <v>228.50008217354124</v>
      </c>
      <c r="Q118" s="115">
        <v>148.47192032602004</v>
      </c>
      <c r="R118" s="53">
        <v>15.349228265098343</v>
      </c>
      <c r="S118" s="53">
        <v>0.3365517196554468</v>
      </c>
      <c r="T118" s="54">
        <v>0.2611946361569153</v>
      </c>
      <c r="U118" s="54">
        <v>0</v>
      </c>
      <c r="V118" s="54">
        <v>0</v>
      </c>
      <c r="W118" s="53">
        <v>98.94483601968079</v>
      </c>
      <c r="X118" s="53">
        <v>14.503502357034286</v>
      </c>
      <c r="Y118" s="53">
        <v>0.9402394082019409</v>
      </c>
      <c r="Z118" s="53">
        <v>0.46425729510700664</v>
      </c>
      <c r="AA118" s="53">
        <v>0</v>
      </c>
      <c r="AB118" s="53">
        <v>0.41991724149457427</v>
      </c>
      <c r="AC118" s="54">
        <v>0</v>
      </c>
      <c r="AD118" s="54">
        <v>0.05606487160035988</v>
      </c>
      <c r="AE118" s="53">
        <v>0.960402102528438</v>
      </c>
      <c r="AF118" s="53">
        <v>2.4281039546364913</v>
      </c>
      <c r="AG118" s="53">
        <v>0.6179728855169365</v>
      </c>
      <c r="AH118" s="53">
        <v>0.2305107108800554</v>
      </c>
      <c r="AI118" s="53">
        <v>0</v>
      </c>
      <c r="AJ118" s="54">
        <v>0</v>
      </c>
      <c r="AK118" s="53">
        <v>0</v>
      </c>
      <c r="AL118" s="54">
        <v>0</v>
      </c>
      <c r="AM118" s="54">
        <v>0</v>
      </c>
      <c r="AN118" s="54">
        <v>0</v>
      </c>
      <c r="AO118" s="54">
        <v>0</v>
      </c>
      <c r="AP118" s="53">
        <v>0.047187111474676156</v>
      </c>
      <c r="AQ118" s="53">
        <v>2.6817346788128753</v>
      </c>
      <c r="AR118" s="53">
        <v>0</v>
      </c>
      <c r="AS118" s="53">
        <v>0</v>
      </c>
      <c r="AT118" s="53">
        <v>0</v>
      </c>
      <c r="AU118" s="54">
        <v>0</v>
      </c>
      <c r="AV118" s="54">
        <v>0</v>
      </c>
      <c r="AW118" s="54">
        <v>0</v>
      </c>
      <c r="AX118" s="53">
        <v>23.846320621659086</v>
      </c>
      <c r="AY118" s="54">
        <v>23.678085384344687</v>
      </c>
      <c r="AZ118" s="54">
        <v>0.08154911517202125</v>
      </c>
      <c r="BA118" s="54">
        <v>0.08667915828295368</v>
      </c>
      <c r="BB118" s="53">
        <v>3.389078254281148</v>
      </c>
      <c r="BC118" s="53">
        <v>42.249328916079925</v>
      </c>
      <c r="BD118" s="54">
        <v>6.044996745556361</v>
      </c>
      <c r="BE118" s="54">
        <v>22.691213652135723</v>
      </c>
      <c r="BF118" s="53">
        <v>10.543436376787508</v>
      </c>
      <c r="BG118" s="54">
        <v>7.582845553668607</v>
      </c>
      <c r="BH118" s="54">
        <v>0</v>
      </c>
      <c r="BI118" s="54">
        <v>0</v>
      </c>
      <c r="BJ118" s="54">
        <v>2.6643772591920625</v>
      </c>
      <c r="BK118" s="119">
        <v>381.22766342088914</v>
      </c>
      <c r="BL118" s="53">
        <v>76.61213345725908</v>
      </c>
      <c r="BM118" s="54">
        <v>4.03176935883282</v>
      </c>
      <c r="BN118" s="54">
        <v>1.5575901889434338</v>
      </c>
      <c r="BO118" s="54">
        <v>5.884277833849742</v>
      </c>
      <c r="BP118" s="54">
        <v>4.519109526652547</v>
      </c>
      <c r="BQ118" s="54">
        <v>6.369141189000073</v>
      </c>
      <c r="BR118" s="54">
        <v>1.9030904679620684</v>
      </c>
      <c r="BS118" s="54">
        <v>9.129176342562458</v>
      </c>
      <c r="BT118" s="54">
        <v>0.8727932690120327</v>
      </c>
      <c r="BU118" s="54">
        <v>5.069308971586525</v>
      </c>
      <c r="BV118" s="54">
        <v>3.2486822056678384</v>
      </c>
      <c r="BW118" s="54">
        <v>3.900666580624314</v>
      </c>
      <c r="BX118" s="54">
        <v>0.6865390454312903</v>
      </c>
      <c r="BY118" s="54">
        <v>13.653992752015107</v>
      </c>
      <c r="BZ118" s="54">
        <v>0.573608458396511</v>
      </c>
      <c r="CA118" s="54">
        <v>2.802904672192567</v>
      </c>
      <c r="CB118" s="54">
        <v>2.614818953582627</v>
      </c>
      <c r="CC118" s="53">
        <v>2.2798271384387396</v>
      </c>
      <c r="CD118" s="53">
        <v>25.57902169845746</v>
      </c>
      <c r="CE118" s="53">
        <v>3.790657332618996</v>
      </c>
      <c r="CF118" s="53">
        <v>7.226396926988111</v>
      </c>
      <c r="CG118" s="54">
        <v>0.05468950936360538</v>
      </c>
      <c r="CH118" s="54">
        <v>0</v>
      </c>
      <c r="CI118" s="54">
        <v>0.07305784924451411</v>
      </c>
      <c r="CJ118" s="54">
        <v>1.4386196144993124</v>
      </c>
      <c r="CK118" s="54">
        <v>0.9820097976859559</v>
      </c>
      <c r="CL118" s="54">
        <v>0.7565153868795317</v>
      </c>
      <c r="CM118" s="54">
        <v>0.8455506509351534</v>
      </c>
      <c r="CN118" s="54">
        <v>0.07603257786291225</v>
      </c>
      <c r="CO118" s="54">
        <v>0.04218357847666039</v>
      </c>
      <c r="CP118" s="54">
        <v>0.018837239748966797</v>
      </c>
      <c r="CQ118" s="54">
        <v>0</v>
      </c>
      <c r="CR118" s="54">
        <v>0</v>
      </c>
      <c r="CS118" s="54">
        <v>0</v>
      </c>
      <c r="CT118" s="54">
        <v>0</v>
      </c>
      <c r="CU118" s="53">
        <v>0.014383851645652835</v>
      </c>
      <c r="CV118" s="54">
        <v>0</v>
      </c>
      <c r="CW118" s="54">
        <v>0</v>
      </c>
      <c r="CX118" s="54">
        <v>0</v>
      </c>
      <c r="CY118" s="54">
        <v>0</v>
      </c>
      <c r="CZ118" s="53">
        <v>202.05707764888962</v>
      </c>
      <c r="DA118" s="54">
        <v>0.6282062769443327</v>
      </c>
      <c r="DB118" s="54">
        <v>26.815095140247486</v>
      </c>
      <c r="DC118" s="54">
        <v>84.38961539997159</v>
      </c>
      <c r="DD118" s="54">
        <v>56.09337699827947</v>
      </c>
      <c r="DE118" s="54">
        <v>0.921157272729805</v>
      </c>
      <c r="DF118" s="120">
        <v>20.792424528012823</v>
      </c>
      <c r="DG118" s="121">
        <v>5.969471368788353</v>
      </c>
      <c r="DH118" s="121">
        <v>4.883802202250904</v>
      </c>
      <c r="DI118" s="53">
        <v>32.24456099365917</v>
      </c>
      <c r="DJ118" s="54">
        <v>3.416866374679778</v>
      </c>
      <c r="DK118" s="54">
        <v>18.4454994433555</v>
      </c>
      <c r="DL118" s="54">
        <v>0.3137624896818816</v>
      </c>
      <c r="DM118" s="53">
        <v>7.485755425542879</v>
      </c>
      <c r="DN118" s="54">
        <v>5.699551016769902</v>
      </c>
      <c r="DO118" s="54">
        <v>0.7734921155183572</v>
      </c>
      <c r="DP118" s="53">
        <v>0.34405411754437604</v>
      </c>
      <c r="DQ118" s="53">
        <v>1.0322656498812894</v>
      </c>
      <c r="DR118" s="54">
        <v>0.25721595113784823</v>
      </c>
      <c r="DS118" s="54">
        <v>0.023371872878924487</v>
      </c>
      <c r="DT118" s="53">
        <v>1.759715048157409</v>
      </c>
      <c r="DU118" s="53">
        <v>0.009469688176945169</v>
      </c>
      <c r="DV118" s="54">
        <v>0</v>
      </c>
      <c r="DW118" s="54">
        <v>0</v>
      </c>
      <c r="DX118" s="54">
        <v>0</v>
      </c>
      <c r="DY118" s="122">
        <v>49.69382231387693</v>
      </c>
      <c r="DZ118" s="53">
        <v>36.60288080936759</v>
      </c>
      <c r="EA118" s="54">
        <v>24.144164889334988</v>
      </c>
      <c r="EB118" s="54">
        <v>0.2545603994098361</v>
      </c>
      <c r="EC118" s="54">
        <v>0.19756004935983562</v>
      </c>
      <c r="ED118" s="54">
        <v>0.7430762988294217</v>
      </c>
      <c r="EE118" s="54">
        <v>0.4306613159465881</v>
      </c>
      <c r="EF118" s="54">
        <v>10.832857856486928</v>
      </c>
      <c r="EG118" s="53">
        <v>13.090941504509331</v>
      </c>
      <c r="EH118" s="54">
        <v>2.895390528594071</v>
      </c>
      <c r="EI118" s="54">
        <v>10.195548654628784</v>
      </c>
      <c r="EJ118" s="54">
        <v>0</v>
      </c>
    </row>
    <row r="119" spans="1:140" ht="12.75">
      <c r="A119" s="13">
        <v>99</v>
      </c>
      <c r="B119" s="13" t="s">
        <v>196</v>
      </c>
      <c r="C119" s="13">
        <v>8</v>
      </c>
      <c r="D119" s="13" t="s">
        <v>197</v>
      </c>
      <c r="E119" s="13">
        <v>0</v>
      </c>
      <c r="F119" s="27">
        <v>0</v>
      </c>
      <c r="G119" s="27">
        <v>0.3</v>
      </c>
      <c r="H119" s="54">
        <v>0</v>
      </c>
      <c r="I119" s="111" t="s">
        <v>196</v>
      </c>
      <c r="J119" s="112" t="s">
        <v>781</v>
      </c>
      <c r="K119" s="113" t="s">
        <v>776</v>
      </c>
      <c r="L119" s="114">
        <v>250.698</v>
      </c>
      <c r="M119" s="133">
        <v>592.3461694947706</v>
      </c>
      <c r="N119" s="134">
        <v>547.3055229798402</v>
      </c>
      <c r="O119" s="135">
        <v>639.0629362819011</v>
      </c>
      <c r="P119" s="136">
        <v>160.21196818482795</v>
      </c>
      <c r="Q119" s="133">
        <v>52.60572481631286</v>
      </c>
      <c r="R119" s="57">
        <v>13.997798147571977</v>
      </c>
      <c r="S119" s="57">
        <v>0.175150978468117</v>
      </c>
      <c r="T119" s="58">
        <v>0.175150978468117</v>
      </c>
      <c r="U119" s="58">
        <v>0</v>
      </c>
      <c r="V119" s="58">
        <v>0</v>
      </c>
      <c r="W119" s="57">
        <v>8.837046964874071</v>
      </c>
      <c r="X119" s="57">
        <v>11.410262546968863</v>
      </c>
      <c r="Y119" s="57">
        <v>0</v>
      </c>
      <c r="Z119" s="57">
        <v>0</v>
      </c>
      <c r="AA119" s="57">
        <v>0</v>
      </c>
      <c r="AB119" s="57">
        <v>0</v>
      </c>
      <c r="AC119" s="58">
        <v>0</v>
      </c>
      <c r="AD119" s="58">
        <v>0</v>
      </c>
      <c r="AE119" s="57">
        <v>2.023231138660859</v>
      </c>
      <c r="AF119" s="57">
        <v>0.6110140487758179</v>
      </c>
      <c r="AG119" s="57">
        <v>0</v>
      </c>
      <c r="AH119" s="57">
        <v>0.1565229878180121</v>
      </c>
      <c r="AI119" s="57">
        <v>0</v>
      </c>
      <c r="AJ119" s="58">
        <v>0</v>
      </c>
      <c r="AK119" s="57">
        <v>0</v>
      </c>
      <c r="AL119" s="58">
        <v>0</v>
      </c>
      <c r="AM119" s="58">
        <v>0</v>
      </c>
      <c r="AN119" s="58">
        <v>0</v>
      </c>
      <c r="AO119" s="58">
        <v>0</v>
      </c>
      <c r="AP119" s="57">
        <v>0</v>
      </c>
      <c r="AQ119" s="57">
        <v>0.27427422636000287</v>
      </c>
      <c r="AR119" s="57">
        <v>0</v>
      </c>
      <c r="AS119" s="57">
        <v>0</v>
      </c>
      <c r="AT119" s="57">
        <v>0</v>
      </c>
      <c r="AU119" s="58">
        <v>0</v>
      </c>
      <c r="AV119" s="58">
        <v>0</v>
      </c>
      <c r="AW119" s="58">
        <v>0</v>
      </c>
      <c r="AX119" s="57">
        <v>41.71445324653567</v>
      </c>
      <c r="AY119" s="58">
        <v>41.71445324653567</v>
      </c>
      <c r="AZ119" s="58">
        <v>0</v>
      </c>
      <c r="BA119" s="58">
        <v>0</v>
      </c>
      <c r="BB119" s="57">
        <v>2.619007730416677</v>
      </c>
      <c r="BC119" s="57">
        <v>44.35535983533973</v>
      </c>
      <c r="BD119" s="58">
        <v>23.780803995245275</v>
      </c>
      <c r="BE119" s="58">
        <v>13.159817788733854</v>
      </c>
      <c r="BF119" s="57">
        <v>18.917422556223023</v>
      </c>
      <c r="BG119" s="58">
        <v>13.36867466034831</v>
      </c>
      <c r="BH119" s="58">
        <v>0</v>
      </c>
      <c r="BI119" s="58">
        <v>0</v>
      </c>
      <c r="BJ119" s="58">
        <v>5.548747895874717</v>
      </c>
      <c r="BK119" s="137">
        <v>366.3087459812204</v>
      </c>
      <c r="BL119" s="57">
        <v>78.80880581416685</v>
      </c>
      <c r="BM119" s="58">
        <v>1.6812260169606459</v>
      </c>
      <c r="BN119" s="58">
        <v>1.5602039106813774</v>
      </c>
      <c r="BO119" s="58">
        <v>8.621209582844696</v>
      </c>
      <c r="BP119" s="58">
        <v>1.8733296635792864</v>
      </c>
      <c r="BQ119" s="58">
        <v>5.067092677245131</v>
      </c>
      <c r="BR119" s="58">
        <v>6.084771318478807</v>
      </c>
      <c r="BS119" s="58">
        <v>6.627176922033681</v>
      </c>
      <c r="BT119" s="58">
        <v>0.6593989581089598</v>
      </c>
      <c r="BU119" s="58">
        <v>3.3118732498863177</v>
      </c>
      <c r="BV119" s="58">
        <v>6.370493581919281</v>
      </c>
      <c r="BW119" s="58">
        <v>3.9854326719798316</v>
      </c>
      <c r="BX119" s="58">
        <v>0.18041627775251495</v>
      </c>
      <c r="BY119" s="58">
        <v>12.52040303472704</v>
      </c>
      <c r="BZ119" s="58">
        <v>0.6881586610184366</v>
      </c>
      <c r="CA119" s="58">
        <v>1.8706970139370878</v>
      </c>
      <c r="CB119" s="58">
        <v>3.6497698425994627</v>
      </c>
      <c r="CC119" s="57">
        <v>2.885703116897622</v>
      </c>
      <c r="CD119" s="57">
        <v>22.26667145330238</v>
      </c>
      <c r="CE119" s="57">
        <v>6.963358303616303</v>
      </c>
      <c r="CF119" s="57">
        <v>6.60727249519342</v>
      </c>
      <c r="CG119" s="58">
        <v>0</v>
      </c>
      <c r="CH119" s="58">
        <v>0</v>
      </c>
      <c r="CI119" s="58">
        <v>0</v>
      </c>
      <c r="CJ119" s="58">
        <v>0.9081843492967633</v>
      </c>
      <c r="CK119" s="58">
        <v>2.2999385715083487</v>
      </c>
      <c r="CL119" s="58">
        <v>0</v>
      </c>
      <c r="CM119" s="58">
        <v>0.2805766300489035</v>
      </c>
      <c r="CN119" s="58">
        <v>0</v>
      </c>
      <c r="CO119" s="58">
        <v>0.17267788334968767</v>
      </c>
      <c r="CP119" s="58">
        <v>0</v>
      </c>
      <c r="CQ119" s="58">
        <v>0</v>
      </c>
      <c r="CR119" s="58">
        <v>0</v>
      </c>
      <c r="CS119" s="58">
        <v>0</v>
      </c>
      <c r="CT119" s="58">
        <v>0</v>
      </c>
      <c r="CU119" s="57">
        <v>0</v>
      </c>
      <c r="CV119" s="58">
        <v>0</v>
      </c>
      <c r="CW119" s="58">
        <v>0</v>
      </c>
      <c r="CX119" s="58">
        <v>0</v>
      </c>
      <c r="CY119" s="58">
        <v>0</v>
      </c>
      <c r="CZ119" s="57">
        <v>173.01701648996</v>
      </c>
      <c r="DA119" s="58">
        <v>0.3641832005041923</v>
      </c>
      <c r="DB119" s="58">
        <v>29.593614627958736</v>
      </c>
      <c r="DC119" s="58">
        <v>61.09542158294043</v>
      </c>
      <c r="DD119" s="58">
        <v>44.287987937678004</v>
      </c>
      <c r="DE119" s="58">
        <v>0.16350349823293364</v>
      </c>
      <c r="DF119" s="138">
        <v>25.82170579741362</v>
      </c>
      <c r="DG119" s="139">
        <v>8.224237927705845</v>
      </c>
      <c r="DH119" s="139">
        <v>0.7541344565971807</v>
      </c>
      <c r="DI119" s="57">
        <v>18.07409712083862</v>
      </c>
      <c r="DJ119" s="58">
        <v>2.140503713631541</v>
      </c>
      <c r="DK119" s="58">
        <v>5.962472776009381</v>
      </c>
      <c r="DL119" s="58">
        <v>0.2663762774334059</v>
      </c>
      <c r="DM119" s="57">
        <v>19.23796759447622</v>
      </c>
      <c r="DN119" s="58">
        <v>16.27496031081221</v>
      </c>
      <c r="DO119" s="58">
        <v>0.959560905950586</v>
      </c>
      <c r="DP119" s="57">
        <v>1.5674636415128962</v>
      </c>
      <c r="DQ119" s="57">
        <v>0.11807034758953001</v>
      </c>
      <c r="DR119" s="58">
        <v>0</v>
      </c>
      <c r="DS119" s="58">
        <v>0</v>
      </c>
      <c r="DT119" s="57">
        <v>10.940573917621998</v>
      </c>
      <c r="DU119" s="57">
        <v>0</v>
      </c>
      <c r="DV119" s="58">
        <v>0</v>
      </c>
      <c r="DW119" s="58">
        <v>0</v>
      </c>
      <c r="DX119" s="58">
        <v>0</v>
      </c>
      <c r="DY119" s="140">
        <v>65.82545532872221</v>
      </c>
      <c r="DZ119" s="57">
        <v>51.491874685877036</v>
      </c>
      <c r="EA119" s="58">
        <v>32.0829045305507</v>
      </c>
      <c r="EB119" s="58">
        <v>0</v>
      </c>
      <c r="EC119" s="58">
        <v>1.512736439859911</v>
      </c>
      <c r="ED119" s="58">
        <v>0</v>
      </c>
      <c r="EE119" s="58">
        <v>7.046087324190859</v>
      </c>
      <c r="EF119" s="58">
        <v>10.850106502644616</v>
      </c>
      <c r="EG119" s="57">
        <v>14.333580642845176</v>
      </c>
      <c r="EH119" s="58">
        <v>2.32115932316971</v>
      </c>
      <c r="EI119" s="58">
        <v>12.012461208306409</v>
      </c>
      <c r="EJ119" s="58">
        <v>0</v>
      </c>
    </row>
    <row r="120" spans="1:140" ht="12.75">
      <c r="A120" s="13">
        <v>100</v>
      </c>
      <c r="B120" s="13" t="s">
        <v>198</v>
      </c>
      <c r="C120" s="13">
        <v>8</v>
      </c>
      <c r="D120" s="13" t="s">
        <v>199</v>
      </c>
      <c r="E120" s="13">
        <v>0</v>
      </c>
      <c r="F120" s="27">
        <v>0</v>
      </c>
      <c r="G120" s="27">
        <v>12.8</v>
      </c>
      <c r="H120" s="54">
        <v>0</v>
      </c>
      <c r="I120" s="111" t="s">
        <v>198</v>
      </c>
      <c r="J120" s="112" t="s">
        <v>776</v>
      </c>
      <c r="K120" s="113" t="s">
        <v>776</v>
      </c>
      <c r="L120" s="114">
        <v>12810.12</v>
      </c>
      <c r="M120" s="115">
        <v>599.7428751643232</v>
      </c>
      <c r="N120" s="116">
        <v>564.2994708353947</v>
      </c>
      <c r="O120" s="117">
        <v>629.5117414091512</v>
      </c>
      <c r="P120" s="118">
        <v>144.76782418900055</v>
      </c>
      <c r="Q120" s="115">
        <v>74.30784411074994</v>
      </c>
      <c r="R120" s="53">
        <v>27.296887148598138</v>
      </c>
      <c r="S120" s="53">
        <v>0.05811420970295359</v>
      </c>
      <c r="T120" s="54">
        <v>0.029723374956674875</v>
      </c>
      <c r="U120" s="54">
        <v>0</v>
      </c>
      <c r="V120" s="54">
        <v>0</v>
      </c>
      <c r="W120" s="53">
        <v>14.340224759799282</v>
      </c>
      <c r="X120" s="53">
        <v>15.38752954695194</v>
      </c>
      <c r="Y120" s="53">
        <v>1.9703937199651527</v>
      </c>
      <c r="Z120" s="53">
        <v>1.7896085282573466</v>
      </c>
      <c r="AA120" s="53">
        <v>0</v>
      </c>
      <c r="AB120" s="53">
        <v>0.007325458309524032</v>
      </c>
      <c r="AC120" s="54">
        <v>0</v>
      </c>
      <c r="AD120" s="54">
        <v>0.17345973339828197</v>
      </c>
      <c r="AE120" s="53">
        <v>0.9536093338704087</v>
      </c>
      <c r="AF120" s="53">
        <v>0.198082453560154</v>
      </c>
      <c r="AG120" s="53">
        <v>0.08899370185447131</v>
      </c>
      <c r="AH120" s="53">
        <v>0.5875136220425725</v>
      </c>
      <c r="AI120" s="53">
        <v>5.387484270248834</v>
      </c>
      <c r="AJ120" s="54">
        <v>0</v>
      </c>
      <c r="AK120" s="53">
        <v>5.37093953842743</v>
      </c>
      <c r="AL120" s="54">
        <v>0</v>
      </c>
      <c r="AM120" s="54">
        <v>0.016544731821403702</v>
      </c>
      <c r="AN120" s="54">
        <v>0</v>
      </c>
      <c r="AO120" s="54">
        <v>0</v>
      </c>
      <c r="AP120" s="53">
        <v>0.04767714900406866</v>
      </c>
      <c r="AQ120" s="53">
        <v>0.011359768682885093</v>
      </c>
      <c r="AR120" s="53">
        <v>0</v>
      </c>
      <c r="AS120" s="53">
        <v>0</v>
      </c>
      <c r="AT120" s="53">
        <v>0.03138378094818784</v>
      </c>
      <c r="AU120" s="54">
        <v>0.03138378094818784</v>
      </c>
      <c r="AV120" s="54">
        <v>0</v>
      </c>
      <c r="AW120" s="54">
        <v>0</v>
      </c>
      <c r="AX120" s="53">
        <v>32.04251794674835</v>
      </c>
      <c r="AY120" s="54">
        <v>31.884564703531268</v>
      </c>
      <c r="AZ120" s="54">
        <v>0.12766312883876185</v>
      </c>
      <c r="BA120" s="54">
        <v>0.030289333745507456</v>
      </c>
      <c r="BB120" s="53">
        <v>3.0288553112695276</v>
      </c>
      <c r="BC120" s="53">
        <v>24.515242636290683</v>
      </c>
      <c r="BD120" s="54">
        <v>6.08117956740452</v>
      </c>
      <c r="BE120" s="54">
        <v>11.332165506646307</v>
      </c>
      <c r="BF120" s="53">
        <v>10.873371990270194</v>
      </c>
      <c r="BG120" s="54">
        <v>5.948570349067768</v>
      </c>
      <c r="BH120" s="54">
        <v>0.006334835270863973</v>
      </c>
      <c r="BI120" s="54">
        <v>0.006386357036468043</v>
      </c>
      <c r="BJ120" s="54">
        <v>4.365417341914049</v>
      </c>
      <c r="BK120" s="119">
        <v>376.5774247235779</v>
      </c>
      <c r="BL120" s="53">
        <v>84.70935479136807</v>
      </c>
      <c r="BM120" s="54">
        <v>1.2816452929402689</v>
      </c>
      <c r="BN120" s="54">
        <v>1.2724892506861762</v>
      </c>
      <c r="BO120" s="54">
        <v>21.896258583057765</v>
      </c>
      <c r="BP120" s="54">
        <v>4.806058803508475</v>
      </c>
      <c r="BQ120" s="54">
        <v>1.2917669779830323</v>
      </c>
      <c r="BR120" s="54">
        <v>3.1587846171620564</v>
      </c>
      <c r="BS120" s="54">
        <v>4.653944693726522</v>
      </c>
      <c r="BT120" s="54">
        <v>0.9462581146780826</v>
      </c>
      <c r="BU120" s="54">
        <v>4.852931900715996</v>
      </c>
      <c r="BV120" s="54">
        <v>7.491386497550375</v>
      </c>
      <c r="BW120" s="54">
        <v>2.070998554268032</v>
      </c>
      <c r="BX120" s="54">
        <v>1.368464932412811</v>
      </c>
      <c r="BY120" s="54">
        <v>6.351834330982067</v>
      </c>
      <c r="BZ120" s="54">
        <v>1.399229671540938</v>
      </c>
      <c r="CA120" s="54">
        <v>3.7469110359621927</v>
      </c>
      <c r="CB120" s="54">
        <v>4.628402388111899</v>
      </c>
      <c r="CC120" s="53">
        <v>2.7966350041998047</v>
      </c>
      <c r="CD120" s="53">
        <v>32.04679581455911</v>
      </c>
      <c r="CE120" s="53">
        <v>4.436739858799137</v>
      </c>
      <c r="CF120" s="53">
        <v>13.609575866580485</v>
      </c>
      <c r="CG120" s="54">
        <v>0.021150465413282624</v>
      </c>
      <c r="CH120" s="54">
        <v>0</v>
      </c>
      <c r="CI120" s="54">
        <v>0.03709410996930551</v>
      </c>
      <c r="CJ120" s="54">
        <v>3.1593615048102595</v>
      </c>
      <c r="CK120" s="54">
        <v>3.0785667893821445</v>
      </c>
      <c r="CL120" s="54">
        <v>1.2022564972068956</v>
      </c>
      <c r="CM120" s="54">
        <v>1.349237946248747</v>
      </c>
      <c r="CN120" s="54">
        <v>0.0635638073648022</v>
      </c>
      <c r="CO120" s="54">
        <v>1.0607191813972079</v>
      </c>
      <c r="CP120" s="54">
        <v>0</v>
      </c>
      <c r="CQ120" s="54">
        <v>0</v>
      </c>
      <c r="CR120" s="54">
        <v>0</v>
      </c>
      <c r="CS120" s="54">
        <v>0</v>
      </c>
      <c r="CT120" s="54">
        <v>0</v>
      </c>
      <c r="CU120" s="53">
        <v>0.01155726878436736</v>
      </c>
      <c r="CV120" s="54">
        <v>0</v>
      </c>
      <c r="CW120" s="54">
        <v>0</v>
      </c>
      <c r="CX120" s="54">
        <v>0</v>
      </c>
      <c r="CY120" s="54">
        <v>0</v>
      </c>
      <c r="CZ120" s="53">
        <v>154.63453894264845</v>
      </c>
      <c r="DA120" s="54">
        <v>0.912275607098138</v>
      </c>
      <c r="DB120" s="54">
        <v>31.120169053841803</v>
      </c>
      <c r="DC120" s="54">
        <v>45.482173469100985</v>
      </c>
      <c r="DD120" s="54">
        <v>34.144738690972446</v>
      </c>
      <c r="DE120" s="54">
        <v>1.2431460439090343</v>
      </c>
      <c r="DF120" s="120">
        <v>22.361390837868807</v>
      </c>
      <c r="DG120" s="121">
        <v>9.342270017767202</v>
      </c>
      <c r="DH120" s="121">
        <v>1.2614253418391081</v>
      </c>
      <c r="DI120" s="53">
        <v>35.130147102447125</v>
      </c>
      <c r="DJ120" s="54">
        <v>3.324572291282205</v>
      </c>
      <c r="DK120" s="54">
        <v>15.16883526461891</v>
      </c>
      <c r="DL120" s="54">
        <v>0.7400867439180897</v>
      </c>
      <c r="DM120" s="53">
        <v>20.203456329839216</v>
      </c>
      <c r="DN120" s="54">
        <v>19.286470384352366</v>
      </c>
      <c r="DO120" s="54">
        <v>0.5567340508910142</v>
      </c>
      <c r="DP120" s="53">
        <v>0.2874344658754172</v>
      </c>
      <c r="DQ120" s="53">
        <v>1.4373909065644974</v>
      </c>
      <c r="DR120" s="54">
        <v>0.7853821822121885</v>
      </c>
      <c r="DS120" s="54">
        <v>0.07404146096992065</v>
      </c>
      <c r="DT120" s="53">
        <v>4.912334935191863</v>
      </c>
      <c r="DU120" s="53">
        <v>0</v>
      </c>
      <c r="DV120" s="54">
        <v>0</v>
      </c>
      <c r="DW120" s="54">
        <v>0</v>
      </c>
      <c r="DX120" s="54">
        <v>0</v>
      </c>
      <c r="DY120" s="122">
        <v>78.39770431502593</v>
      </c>
      <c r="DZ120" s="53">
        <v>49.341153712845774</v>
      </c>
      <c r="EA120" s="54">
        <v>14.613852173125622</v>
      </c>
      <c r="EB120" s="54">
        <v>1.8704774038026184</v>
      </c>
      <c r="EC120" s="54">
        <v>3.6227779287001214</v>
      </c>
      <c r="ED120" s="54">
        <v>1.398457625689689</v>
      </c>
      <c r="EE120" s="54">
        <v>4.2935062278885745</v>
      </c>
      <c r="EF120" s="54">
        <v>23.542082353639156</v>
      </c>
      <c r="EG120" s="53">
        <v>29.05655840850827</v>
      </c>
      <c r="EH120" s="54">
        <v>5.939954504719705</v>
      </c>
      <c r="EI120" s="54">
        <v>23.094022538430547</v>
      </c>
      <c r="EJ120" s="54">
        <v>0.022585268522074733</v>
      </c>
    </row>
    <row r="121" spans="1:140" ht="22.5">
      <c r="A121" s="10">
        <v>101</v>
      </c>
      <c r="B121" s="10" t="s">
        <v>200</v>
      </c>
      <c r="C121" s="10">
        <v>6</v>
      </c>
      <c r="D121" s="10" t="s">
        <v>201</v>
      </c>
      <c r="E121" s="10">
        <v>0</v>
      </c>
      <c r="F121" s="25">
        <v>0</v>
      </c>
      <c r="G121" s="25">
        <v>68.1</v>
      </c>
      <c r="H121" s="54">
        <v>0</v>
      </c>
      <c r="I121" s="111" t="s">
        <v>200</v>
      </c>
      <c r="J121" s="112" t="s">
        <v>781</v>
      </c>
      <c r="K121" s="113" t="s">
        <v>778</v>
      </c>
      <c r="L121" s="114">
        <v>68070.41</v>
      </c>
      <c r="M121" s="133">
        <v>564.8402147129715</v>
      </c>
      <c r="N121" s="134">
        <v>523.2581405650492</v>
      </c>
      <c r="O121" s="135">
        <v>605.2449997653738</v>
      </c>
      <c r="P121" s="136">
        <v>67.1626922770114</v>
      </c>
      <c r="Q121" s="133">
        <v>24.87737329626779</v>
      </c>
      <c r="R121" s="57">
        <v>3.3627416082847157</v>
      </c>
      <c r="S121" s="57">
        <v>0.014031059898126072</v>
      </c>
      <c r="T121" s="58">
        <v>0</v>
      </c>
      <c r="U121" s="58">
        <v>0</v>
      </c>
      <c r="V121" s="58">
        <v>0</v>
      </c>
      <c r="W121" s="57">
        <v>0.7991725038823771</v>
      </c>
      <c r="X121" s="57">
        <v>12.75414677243754</v>
      </c>
      <c r="Y121" s="57">
        <v>0.27906751259467955</v>
      </c>
      <c r="Z121" s="57">
        <v>0.02865885485337902</v>
      </c>
      <c r="AA121" s="57">
        <v>0</v>
      </c>
      <c r="AB121" s="57">
        <v>0.019204085886951466</v>
      </c>
      <c r="AC121" s="58">
        <v>0.19649653939207948</v>
      </c>
      <c r="AD121" s="58">
        <v>0.03470803246226958</v>
      </c>
      <c r="AE121" s="57">
        <v>1.4731231969955816</v>
      </c>
      <c r="AF121" s="57">
        <v>0.670980533244915</v>
      </c>
      <c r="AG121" s="57">
        <v>0.30277502368503434</v>
      </c>
      <c r="AH121" s="57">
        <v>1.156604903657845</v>
      </c>
      <c r="AI121" s="57">
        <v>0.029761389713974105</v>
      </c>
      <c r="AJ121" s="58">
        <v>0</v>
      </c>
      <c r="AK121" s="57">
        <v>0</v>
      </c>
      <c r="AL121" s="58">
        <v>0</v>
      </c>
      <c r="AM121" s="58">
        <v>0.029761389713974105</v>
      </c>
      <c r="AN121" s="58">
        <v>0</v>
      </c>
      <c r="AO121" s="58">
        <v>0</v>
      </c>
      <c r="AP121" s="57">
        <v>0</v>
      </c>
      <c r="AQ121" s="57">
        <v>0</v>
      </c>
      <c r="AR121" s="57">
        <v>0</v>
      </c>
      <c r="AS121" s="57">
        <v>0</v>
      </c>
      <c r="AT121" s="57">
        <v>0</v>
      </c>
      <c r="AU121" s="58">
        <v>0</v>
      </c>
      <c r="AV121" s="58">
        <v>0</v>
      </c>
      <c r="AW121" s="58">
        <v>0</v>
      </c>
      <c r="AX121" s="57">
        <v>10.225979247076666</v>
      </c>
      <c r="AY121" s="58">
        <v>10.124694415679294</v>
      </c>
      <c r="AZ121" s="58">
        <v>0.10128571283763384</v>
      </c>
      <c r="BA121" s="58">
        <v>0</v>
      </c>
      <c r="BB121" s="57">
        <v>1.7452517180372498</v>
      </c>
      <c r="BC121" s="57">
        <v>26.444118670652934</v>
      </c>
      <c r="BD121" s="58">
        <v>11.982040360855766</v>
      </c>
      <c r="BE121" s="58">
        <v>5.828788162139761</v>
      </c>
      <c r="BF121" s="57">
        <v>3.8699678759096643</v>
      </c>
      <c r="BG121" s="58">
        <v>3.2886198276167278</v>
      </c>
      <c r="BH121" s="58">
        <v>0</v>
      </c>
      <c r="BI121" s="58">
        <v>0</v>
      </c>
      <c r="BJ121" s="58">
        <v>0.5813479013862264</v>
      </c>
      <c r="BK121" s="137">
        <v>393.50196362854285</v>
      </c>
      <c r="BL121" s="57">
        <v>64.50980683089759</v>
      </c>
      <c r="BM121" s="58">
        <v>0.5915084101888031</v>
      </c>
      <c r="BN121" s="58">
        <v>3.9517185220421034</v>
      </c>
      <c r="BO121" s="58">
        <v>14.680857659003378</v>
      </c>
      <c r="BP121" s="58">
        <v>3.6866077345501513</v>
      </c>
      <c r="BQ121" s="58">
        <v>5.554651426368666</v>
      </c>
      <c r="BR121" s="58">
        <v>1.2684670181948368</v>
      </c>
      <c r="BS121" s="58">
        <v>8.607618200037285</v>
      </c>
      <c r="BT121" s="58">
        <v>0.9844205433756016</v>
      </c>
      <c r="BU121" s="58">
        <v>2.2792723005487994</v>
      </c>
      <c r="BV121" s="58">
        <v>0.7592961464460107</v>
      </c>
      <c r="BW121" s="58">
        <v>0.433380965385694</v>
      </c>
      <c r="BX121" s="58">
        <v>0.4125814726251832</v>
      </c>
      <c r="BY121" s="58">
        <v>2.5372654579280485</v>
      </c>
      <c r="BZ121" s="58">
        <v>1.1278746521432734</v>
      </c>
      <c r="CA121" s="58">
        <v>1.4913293455996517</v>
      </c>
      <c r="CB121" s="58">
        <v>6.008579939506754</v>
      </c>
      <c r="CC121" s="57">
        <v>8.377099535613198</v>
      </c>
      <c r="CD121" s="57">
        <v>7.727528011069714</v>
      </c>
      <c r="CE121" s="57">
        <v>2.4138917335741037</v>
      </c>
      <c r="CF121" s="57">
        <v>20.58782957235016</v>
      </c>
      <c r="CG121" s="58">
        <v>0.07820123310554468</v>
      </c>
      <c r="CH121" s="58">
        <v>0.017351739177125566</v>
      </c>
      <c r="CI121" s="58">
        <v>0.18514579242287504</v>
      </c>
      <c r="CJ121" s="58">
        <v>1.2190581781423087</v>
      </c>
      <c r="CK121" s="58">
        <v>2.810563356383486</v>
      </c>
      <c r="CL121" s="58">
        <v>1.465084755622891</v>
      </c>
      <c r="CM121" s="58">
        <v>1.4136793064710496</v>
      </c>
      <c r="CN121" s="58">
        <v>0.20529992400515876</v>
      </c>
      <c r="CO121" s="58">
        <v>8.326637080634596</v>
      </c>
      <c r="CP121" s="58">
        <v>0.003591428346031705</v>
      </c>
      <c r="CQ121" s="58">
        <v>0</v>
      </c>
      <c r="CR121" s="58">
        <v>0</v>
      </c>
      <c r="CS121" s="58">
        <v>0</v>
      </c>
      <c r="CT121" s="58">
        <v>0</v>
      </c>
      <c r="CU121" s="57">
        <v>0</v>
      </c>
      <c r="CV121" s="58">
        <v>0</v>
      </c>
      <c r="CW121" s="58">
        <v>0</v>
      </c>
      <c r="CX121" s="58">
        <v>0</v>
      </c>
      <c r="CY121" s="58">
        <v>0</v>
      </c>
      <c r="CZ121" s="57">
        <v>231.58520714066506</v>
      </c>
      <c r="DA121" s="58">
        <v>1.6722038254213543</v>
      </c>
      <c r="DB121" s="58">
        <v>16.908756682969884</v>
      </c>
      <c r="DC121" s="58">
        <v>120.4379847278722</v>
      </c>
      <c r="DD121" s="58">
        <v>46.66932371936646</v>
      </c>
      <c r="DE121" s="58">
        <v>10.838230590942525</v>
      </c>
      <c r="DF121" s="138">
        <v>22.613203005535002</v>
      </c>
      <c r="DG121" s="139">
        <v>13.207762374282744</v>
      </c>
      <c r="DH121" s="139">
        <v>0.05301775029708209</v>
      </c>
      <c r="DI121" s="57">
        <v>14.73654999286768</v>
      </c>
      <c r="DJ121" s="58">
        <v>2.5912522048860875</v>
      </c>
      <c r="DK121" s="58">
        <v>4.841886511334366</v>
      </c>
      <c r="DL121" s="58">
        <v>0.21378202364287213</v>
      </c>
      <c r="DM121" s="57">
        <v>10.52981611246355</v>
      </c>
      <c r="DN121" s="58">
        <v>2.6845893832577175</v>
      </c>
      <c r="DO121" s="58">
        <v>0.6404606641858042</v>
      </c>
      <c r="DP121" s="57">
        <v>0.3262611463630085</v>
      </c>
      <c r="DQ121" s="57">
        <v>0.9787644881234003</v>
      </c>
      <c r="DR121" s="58">
        <v>0.16671531727221856</v>
      </c>
      <c r="DS121" s="58">
        <v>0.045552979628005766</v>
      </c>
      <c r="DT121" s="57">
        <v>9.116096112833755</v>
      </c>
      <c r="DU121" s="57">
        <v>0</v>
      </c>
      <c r="DV121" s="58">
        <v>0</v>
      </c>
      <c r="DW121" s="58">
        <v>0</v>
      </c>
      <c r="DX121" s="58">
        <v>0</v>
      </c>
      <c r="DY121" s="140">
        <v>104.1754119007069</v>
      </c>
      <c r="DZ121" s="57">
        <v>91.35110248344324</v>
      </c>
      <c r="EA121" s="58">
        <v>59.53122656378888</v>
      </c>
      <c r="EB121" s="58">
        <v>2.635221383270646</v>
      </c>
      <c r="EC121" s="58">
        <v>5.745675690803096</v>
      </c>
      <c r="ED121" s="58">
        <v>8.575176791207808</v>
      </c>
      <c r="EE121" s="58">
        <v>3.2899552096131046</v>
      </c>
      <c r="EF121" s="58">
        <v>11.573846844759712</v>
      </c>
      <c r="EG121" s="57">
        <v>12.824305010062373</v>
      </c>
      <c r="EH121" s="58">
        <v>8.21606186887959</v>
      </c>
      <c r="EI121" s="58">
        <v>3.820930416020705</v>
      </c>
      <c r="EJ121" s="58">
        <v>0.09915674079236483</v>
      </c>
    </row>
    <row r="122" spans="1:140" ht="12.75">
      <c r="A122" s="10">
        <v>102</v>
      </c>
      <c r="B122" s="10" t="s">
        <v>415</v>
      </c>
      <c r="C122" s="10">
        <v>6</v>
      </c>
      <c r="D122" s="10" t="s">
        <v>202</v>
      </c>
      <c r="E122" s="10">
        <v>0.8082513427208606</v>
      </c>
      <c r="F122" s="25">
        <v>0.23772098315319432</v>
      </c>
      <c r="G122" s="25">
        <v>3.4</v>
      </c>
      <c r="H122" s="54" t="e">
        <v>#VALUE!</v>
      </c>
      <c r="I122" s="123"/>
      <c r="M122" s="124" t="s">
        <v>791</v>
      </c>
      <c r="N122" s="124" t="s">
        <v>791</v>
      </c>
      <c r="O122" s="124" t="s">
        <v>791</v>
      </c>
      <c r="P122" s="124" t="s">
        <v>791</v>
      </c>
      <c r="Q122" s="124" t="s">
        <v>791</v>
      </c>
      <c r="R122" s="124" t="s">
        <v>791</v>
      </c>
      <c r="S122" s="124" t="s">
        <v>791</v>
      </c>
      <c r="T122" s="124" t="s">
        <v>791</v>
      </c>
      <c r="U122" s="124" t="s">
        <v>791</v>
      </c>
      <c r="V122" s="124" t="s">
        <v>791</v>
      </c>
      <c r="W122" s="124" t="s">
        <v>791</v>
      </c>
      <c r="X122" s="124" t="s">
        <v>791</v>
      </c>
      <c r="Y122" s="124" t="s">
        <v>791</v>
      </c>
      <c r="Z122" s="124" t="s">
        <v>791</v>
      </c>
      <c r="AA122" s="124" t="s">
        <v>791</v>
      </c>
      <c r="AB122" s="124" t="s">
        <v>791</v>
      </c>
      <c r="AC122" s="124" t="s">
        <v>791</v>
      </c>
      <c r="AD122" s="124" t="s">
        <v>791</v>
      </c>
      <c r="AE122" s="124" t="s">
        <v>791</v>
      </c>
      <c r="AF122" s="124" t="s">
        <v>791</v>
      </c>
      <c r="AG122" s="124" t="s">
        <v>791</v>
      </c>
      <c r="AH122" s="124" t="s">
        <v>791</v>
      </c>
      <c r="AI122" s="124" t="s">
        <v>791</v>
      </c>
      <c r="AJ122" s="124" t="s">
        <v>791</v>
      </c>
      <c r="AK122" s="124" t="s">
        <v>791</v>
      </c>
      <c r="AL122" s="124" t="s">
        <v>791</v>
      </c>
      <c r="AM122" s="124" t="s">
        <v>791</v>
      </c>
      <c r="AN122" s="124" t="s">
        <v>791</v>
      </c>
      <c r="AO122" s="124" t="s">
        <v>791</v>
      </c>
      <c r="AP122" s="124" t="s">
        <v>791</v>
      </c>
      <c r="AQ122" s="124" t="s">
        <v>791</v>
      </c>
      <c r="AR122" s="124" t="s">
        <v>791</v>
      </c>
      <c r="AS122" s="124" t="s">
        <v>791</v>
      </c>
      <c r="AT122" s="124" t="s">
        <v>791</v>
      </c>
      <c r="AU122" s="124" t="s">
        <v>791</v>
      </c>
      <c r="AV122" s="124" t="s">
        <v>791</v>
      </c>
      <c r="AW122" s="124" t="s">
        <v>791</v>
      </c>
      <c r="AX122" s="124" t="s">
        <v>791</v>
      </c>
      <c r="AY122" s="124" t="s">
        <v>791</v>
      </c>
      <c r="AZ122" s="124" t="s">
        <v>791</v>
      </c>
      <c r="BA122" s="124" t="s">
        <v>791</v>
      </c>
      <c r="BB122" s="124" t="s">
        <v>791</v>
      </c>
      <c r="BC122" s="124" t="s">
        <v>791</v>
      </c>
      <c r="BD122" s="124" t="s">
        <v>791</v>
      </c>
      <c r="BE122" s="124" t="s">
        <v>791</v>
      </c>
      <c r="BF122" s="124" t="s">
        <v>791</v>
      </c>
      <c r="BG122" s="124" t="s">
        <v>791</v>
      </c>
      <c r="BH122" s="124" t="s">
        <v>791</v>
      </c>
      <c r="BI122" s="124" t="s">
        <v>791</v>
      </c>
      <c r="BJ122" s="124" t="s">
        <v>791</v>
      </c>
      <c r="BK122" s="124" t="s">
        <v>791</v>
      </c>
      <c r="BL122" s="124" t="s">
        <v>791</v>
      </c>
      <c r="BM122" s="124" t="s">
        <v>791</v>
      </c>
      <c r="BN122" s="124" t="s">
        <v>791</v>
      </c>
      <c r="BO122" s="124" t="s">
        <v>791</v>
      </c>
      <c r="BP122" s="124" t="s">
        <v>791</v>
      </c>
      <c r="BQ122" s="124" t="s">
        <v>791</v>
      </c>
      <c r="BR122" s="124" t="s">
        <v>791</v>
      </c>
      <c r="BS122" s="124" t="s">
        <v>791</v>
      </c>
      <c r="BT122" s="124" t="s">
        <v>791</v>
      </c>
      <c r="BU122" s="124" t="s">
        <v>791</v>
      </c>
      <c r="BV122" s="124" t="s">
        <v>791</v>
      </c>
      <c r="BW122" s="124" t="s">
        <v>791</v>
      </c>
      <c r="BX122" s="124" t="s">
        <v>791</v>
      </c>
      <c r="BY122" s="124" t="s">
        <v>791</v>
      </c>
      <c r="BZ122" s="124" t="s">
        <v>791</v>
      </c>
      <c r="CA122" s="124" t="s">
        <v>791</v>
      </c>
      <c r="CB122" s="124" t="s">
        <v>791</v>
      </c>
      <c r="CC122" s="124" t="s">
        <v>791</v>
      </c>
      <c r="CD122" s="124" t="s">
        <v>791</v>
      </c>
      <c r="CE122" s="124" t="s">
        <v>791</v>
      </c>
      <c r="CF122" s="124" t="s">
        <v>791</v>
      </c>
      <c r="CG122" s="124" t="s">
        <v>791</v>
      </c>
      <c r="CH122" s="124" t="s">
        <v>791</v>
      </c>
      <c r="CI122" s="124" t="s">
        <v>791</v>
      </c>
      <c r="CJ122" s="124" t="s">
        <v>791</v>
      </c>
      <c r="CK122" s="124" t="s">
        <v>791</v>
      </c>
      <c r="CL122" s="124" t="s">
        <v>791</v>
      </c>
      <c r="CM122" s="124" t="s">
        <v>791</v>
      </c>
      <c r="CN122" s="124" t="s">
        <v>791</v>
      </c>
      <c r="CO122" s="124" t="s">
        <v>791</v>
      </c>
      <c r="CP122" s="124" t="s">
        <v>791</v>
      </c>
      <c r="CQ122" s="124" t="s">
        <v>791</v>
      </c>
      <c r="CR122" s="124" t="s">
        <v>791</v>
      </c>
      <c r="CS122" s="124" t="s">
        <v>791</v>
      </c>
      <c r="CT122" s="124" t="s">
        <v>791</v>
      </c>
      <c r="CU122" s="124" t="s">
        <v>791</v>
      </c>
      <c r="CV122" s="124" t="s">
        <v>791</v>
      </c>
      <c r="CW122" s="124" t="s">
        <v>791</v>
      </c>
      <c r="CX122" s="124" t="s">
        <v>791</v>
      </c>
      <c r="CY122" s="124" t="s">
        <v>791</v>
      </c>
      <c r="CZ122" s="124" t="s">
        <v>791</v>
      </c>
      <c r="DA122" s="124" t="s">
        <v>791</v>
      </c>
      <c r="DB122" s="124" t="s">
        <v>791</v>
      </c>
      <c r="DC122" s="124" t="s">
        <v>791</v>
      </c>
      <c r="DD122" s="124" t="s">
        <v>791</v>
      </c>
      <c r="DE122" s="124" t="s">
        <v>791</v>
      </c>
      <c r="DF122" s="124" t="s">
        <v>791</v>
      </c>
      <c r="DG122" s="124" t="s">
        <v>791</v>
      </c>
      <c r="DH122" s="124" t="s">
        <v>791</v>
      </c>
      <c r="DI122" s="124" t="s">
        <v>791</v>
      </c>
      <c r="DJ122" s="124" t="s">
        <v>791</v>
      </c>
      <c r="DK122" s="124" t="s">
        <v>791</v>
      </c>
      <c r="DL122" s="124" t="s">
        <v>791</v>
      </c>
      <c r="DM122" s="124" t="s">
        <v>791</v>
      </c>
      <c r="DN122" s="124" t="s">
        <v>791</v>
      </c>
      <c r="DO122" s="124" t="s">
        <v>791</v>
      </c>
      <c r="DP122" s="124" t="s">
        <v>791</v>
      </c>
      <c r="DQ122" s="124" t="s">
        <v>791</v>
      </c>
      <c r="DR122" s="124" t="s">
        <v>791</v>
      </c>
      <c r="DS122" s="124" t="s">
        <v>791</v>
      </c>
      <c r="DT122" s="124" t="s">
        <v>791</v>
      </c>
      <c r="DU122" s="124" t="s">
        <v>791</v>
      </c>
      <c r="DV122" s="124" t="s">
        <v>791</v>
      </c>
      <c r="DW122" s="124" t="s">
        <v>791</v>
      </c>
      <c r="DX122" s="124" t="s">
        <v>791</v>
      </c>
      <c r="DY122" s="124" t="s">
        <v>791</v>
      </c>
      <c r="DZ122" s="124" t="s">
        <v>791</v>
      </c>
      <c r="EA122" s="124" t="s">
        <v>791</v>
      </c>
      <c r="EB122" s="124" t="s">
        <v>791</v>
      </c>
      <c r="EC122" s="124" t="s">
        <v>791</v>
      </c>
      <c r="ED122" s="124" t="s">
        <v>791</v>
      </c>
      <c r="EE122" s="124" t="s">
        <v>791</v>
      </c>
      <c r="EF122" s="124" t="s">
        <v>791</v>
      </c>
      <c r="EG122" s="124" t="s">
        <v>791</v>
      </c>
      <c r="EH122" s="124" t="s">
        <v>791</v>
      </c>
      <c r="EI122" s="124" t="s">
        <v>791</v>
      </c>
      <c r="EJ122" s="124" t="s">
        <v>791</v>
      </c>
    </row>
    <row r="123" spans="1:140" ht="12.75">
      <c r="A123" s="13">
        <v>103</v>
      </c>
      <c r="B123" s="13" t="s">
        <v>203</v>
      </c>
      <c r="C123" s="13">
        <v>8</v>
      </c>
      <c r="D123" s="13" t="s">
        <v>204</v>
      </c>
      <c r="E123" s="13">
        <v>0</v>
      </c>
      <c r="F123" s="27">
        <v>0</v>
      </c>
      <c r="G123" s="27">
        <v>6.4</v>
      </c>
      <c r="H123" s="54">
        <v>0</v>
      </c>
      <c r="I123" s="111" t="s">
        <v>203</v>
      </c>
      <c r="J123" s="112" t="s">
        <v>776</v>
      </c>
      <c r="K123" s="113" t="s">
        <v>776</v>
      </c>
      <c r="L123" s="114">
        <v>6415.012</v>
      </c>
      <c r="M123" s="115">
        <v>641.5720032947717</v>
      </c>
      <c r="N123" s="116">
        <v>571.8499330873614</v>
      </c>
      <c r="O123" s="117">
        <v>672.1772583310147</v>
      </c>
      <c r="P123" s="118">
        <v>187.6607557398178</v>
      </c>
      <c r="Q123" s="115">
        <v>94.83642431222266</v>
      </c>
      <c r="R123" s="53">
        <v>9.368390893111346</v>
      </c>
      <c r="S123" s="53">
        <v>0.0008994527212108098</v>
      </c>
      <c r="T123" s="54">
        <v>0.0008994527212108098</v>
      </c>
      <c r="U123" s="54">
        <v>0</v>
      </c>
      <c r="V123" s="54">
        <v>0</v>
      </c>
      <c r="W123" s="53">
        <v>36.92900340638491</v>
      </c>
      <c r="X123" s="53">
        <v>14.92286530407114</v>
      </c>
      <c r="Y123" s="53">
        <v>0.185319996283717</v>
      </c>
      <c r="Z123" s="53">
        <v>0.1250784877721195</v>
      </c>
      <c r="AA123" s="53">
        <v>0</v>
      </c>
      <c r="AB123" s="53">
        <v>0</v>
      </c>
      <c r="AC123" s="54">
        <v>0</v>
      </c>
      <c r="AD123" s="54">
        <v>0.06023994966805986</v>
      </c>
      <c r="AE123" s="53">
        <v>1.3989872505304746</v>
      </c>
      <c r="AF123" s="53">
        <v>0</v>
      </c>
      <c r="AG123" s="53">
        <v>0</v>
      </c>
      <c r="AH123" s="53">
        <v>0</v>
      </c>
      <c r="AI123" s="53">
        <v>4.326779123717929</v>
      </c>
      <c r="AJ123" s="54">
        <v>0</v>
      </c>
      <c r="AK123" s="53">
        <v>4.326779123717929</v>
      </c>
      <c r="AL123" s="54">
        <v>0</v>
      </c>
      <c r="AM123" s="54">
        <v>0</v>
      </c>
      <c r="AN123" s="54">
        <v>0</v>
      </c>
      <c r="AO123" s="54">
        <v>0</v>
      </c>
      <c r="AP123" s="53">
        <v>0</v>
      </c>
      <c r="AQ123" s="53">
        <v>0.9353061225762321</v>
      </c>
      <c r="AR123" s="53">
        <v>0</v>
      </c>
      <c r="AS123" s="53">
        <v>0</v>
      </c>
      <c r="AT123" s="53">
        <v>0</v>
      </c>
      <c r="AU123" s="54">
        <v>0</v>
      </c>
      <c r="AV123" s="54">
        <v>0</v>
      </c>
      <c r="AW123" s="54">
        <v>0</v>
      </c>
      <c r="AX123" s="53">
        <v>42.80200878813633</v>
      </c>
      <c r="AY123" s="54">
        <v>42.80200878813633</v>
      </c>
      <c r="AZ123" s="54">
        <v>0</v>
      </c>
      <c r="BA123" s="54">
        <v>0</v>
      </c>
      <c r="BB123" s="53">
        <v>3.7879897964337403</v>
      </c>
      <c r="BC123" s="53">
        <v>34.962023453736336</v>
      </c>
      <c r="BD123" s="54">
        <v>7.138271915937181</v>
      </c>
      <c r="BE123" s="54">
        <v>12.035300947215688</v>
      </c>
      <c r="BF123" s="53">
        <v>11.272312506975826</v>
      </c>
      <c r="BG123" s="54">
        <v>6.517164737961519</v>
      </c>
      <c r="BH123" s="54">
        <v>0</v>
      </c>
      <c r="BI123" s="54">
        <v>0.05536076939528718</v>
      </c>
      <c r="BJ123" s="54">
        <v>4.699786999619018</v>
      </c>
      <c r="BK123" s="119">
        <v>365.75504457357215</v>
      </c>
      <c r="BL123" s="53">
        <v>66.72004666554014</v>
      </c>
      <c r="BM123" s="54">
        <v>1.256178476361385</v>
      </c>
      <c r="BN123" s="54">
        <v>1.3355641423585802</v>
      </c>
      <c r="BO123" s="54">
        <v>15.659503053150953</v>
      </c>
      <c r="BP123" s="54">
        <v>3.5106185304096083</v>
      </c>
      <c r="BQ123" s="54">
        <v>3.989069700882867</v>
      </c>
      <c r="BR123" s="54">
        <v>1.2763483528947412</v>
      </c>
      <c r="BS123" s="54">
        <v>3.289758460311532</v>
      </c>
      <c r="BT123" s="54">
        <v>0.6805848531538211</v>
      </c>
      <c r="BU123" s="54">
        <v>3.806903245075769</v>
      </c>
      <c r="BV123" s="54">
        <v>9.607249370694865</v>
      </c>
      <c r="BW123" s="54">
        <v>3.363513583450818</v>
      </c>
      <c r="BX123" s="54">
        <v>0.9791688620379823</v>
      </c>
      <c r="BY123" s="54">
        <v>5.337673569433697</v>
      </c>
      <c r="BZ123" s="54">
        <v>0.4542984487012651</v>
      </c>
      <c r="CA123" s="54">
        <v>1.0056582902728788</v>
      </c>
      <c r="CB123" s="54">
        <v>4.161586915192053</v>
      </c>
      <c r="CC123" s="53">
        <v>0.0494215755169281</v>
      </c>
      <c r="CD123" s="53">
        <v>18.85368258079642</v>
      </c>
      <c r="CE123" s="53">
        <v>5.268111735410628</v>
      </c>
      <c r="CF123" s="53">
        <v>34.53786212714801</v>
      </c>
      <c r="CG123" s="54">
        <v>0</v>
      </c>
      <c r="CH123" s="54">
        <v>0.030316389119770935</v>
      </c>
      <c r="CI123" s="54">
        <v>0.041438737760739974</v>
      </c>
      <c r="CJ123" s="54">
        <v>1.1355333396102765</v>
      </c>
      <c r="CK123" s="54">
        <v>16.528308910412015</v>
      </c>
      <c r="CL123" s="54">
        <v>0.099153360897844</v>
      </c>
      <c r="CM123" s="54">
        <v>0.23053581193612735</v>
      </c>
      <c r="CN123" s="54">
        <v>0</v>
      </c>
      <c r="CO123" s="54">
        <v>0.07302558436367695</v>
      </c>
      <c r="CP123" s="54">
        <v>0</v>
      </c>
      <c r="CQ123" s="54">
        <v>0</v>
      </c>
      <c r="CR123" s="54">
        <v>0</v>
      </c>
      <c r="CS123" s="54">
        <v>0</v>
      </c>
      <c r="CT123" s="54">
        <v>0</v>
      </c>
      <c r="CU123" s="53">
        <v>0.022492553404420756</v>
      </c>
      <c r="CV123" s="54">
        <v>0</v>
      </c>
      <c r="CW123" s="54">
        <v>0</v>
      </c>
      <c r="CX123" s="54">
        <v>0</v>
      </c>
      <c r="CY123" s="54">
        <v>0</v>
      </c>
      <c r="CZ123" s="53">
        <v>138.3377770766446</v>
      </c>
      <c r="DA123" s="54">
        <v>0.6127455412398294</v>
      </c>
      <c r="DB123" s="54">
        <v>3.4204098137306684</v>
      </c>
      <c r="DC123" s="54">
        <v>83.05488750449726</v>
      </c>
      <c r="DD123" s="54">
        <v>26.254510513776125</v>
      </c>
      <c r="DE123" s="54">
        <v>0.04030857619596035</v>
      </c>
      <c r="DF123" s="120">
        <v>22.678055785398374</v>
      </c>
      <c r="DG123" s="121">
        <v>8.851688819911795</v>
      </c>
      <c r="DH123" s="121">
        <v>4.845794520727319</v>
      </c>
      <c r="DI123" s="53">
        <v>36.63405462063049</v>
      </c>
      <c r="DJ123" s="54">
        <v>7.05186677749005</v>
      </c>
      <c r="DK123" s="54">
        <v>10.645465667094623</v>
      </c>
      <c r="DL123" s="54">
        <v>0.28259650956225807</v>
      </c>
      <c r="DM123" s="53">
        <v>28.417889163730326</v>
      </c>
      <c r="DN123" s="54">
        <v>27.89410214665226</v>
      </c>
      <c r="DO123" s="54">
        <v>0.06997180987346556</v>
      </c>
      <c r="DP123" s="53">
        <v>0.5438851868086918</v>
      </c>
      <c r="DQ123" s="53">
        <v>3.282734311330984</v>
      </c>
      <c r="DR123" s="54">
        <v>0</v>
      </c>
      <c r="DS123" s="54">
        <v>0</v>
      </c>
      <c r="DT123" s="53">
        <v>10.388554222501844</v>
      </c>
      <c r="DU123" s="53">
        <v>0.020529969390548294</v>
      </c>
      <c r="DV123" s="54">
        <v>0</v>
      </c>
      <c r="DW123" s="54">
        <v>0</v>
      </c>
      <c r="DX123" s="54">
        <v>0</v>
      </c>
      <c r="DY123" s="122">
        <v>88.1562029813818</v>
      </c>
      <c r="DZ123" s="53">
        <v>40.86603423345116</v>
      </c>
      <c r="EA123" s="54">
        <v>29.781627844187977</v>
      </c>
      <c r="EB123" s="54">
        <v>0.2350673701000092</v>
      </c>
      <c r="EC123" s="54">
        <v>2.8690250306624523</v>
      </c>
      <c r="ED123" s="54">
        <v>0.7488606412583484</v>
      </c>
      <c r="EE123" s="54">
        <v>5.084065314297153</v>
      </c>
      <c r="EF123" s="54">
        <v>2.1473786798839973</v>
      </c>
      <c r="EG123" s="53">
        <v>47.29018433636601</v>
      </c>
      <c r="EH123" s="54">
        <v>8.708780279756297</v>
      </c>
      <c r="EI123" s="54">
        <v>38.3807388045416</v>
      </c>
      <c r="EJ123" s="54">
        <v>0.20066681091165536</v>
      </c>
    </row>
    <row r="124" spans="1:140" ht="12.75">
      <c r="A124" s="13">
        <v>104</v>
      </c>
      <c r="B124" s="13" t="s">
        <v>205</v>
      </c>
      <c r="C124" s="13">
        <v>8</v>
      </c>
      <c r="D124" s="13" t="s">
        <v>206</v>
      </c>
      <c r="E124" s="13">
        <v>0</v>
      </c>
      <c r="F124" s="27">
        <v>0</v>
      </c>
      <c r="G124" s="27">
        <v>0.8</v>
      </c>
      <c r="H124" s="54">
        <v>0</v>
      </c>
      <c r="I124" s="111" t="s">
        <v>205</v>
      </c>
      <c r="J124" s="112" t="s">
        <v>781</v>
      </c>
      <c r="K124" s="113" t="s">
        <v>776</v>
      </c>
      <c r="L124" s="114">
        <v>763.719</v>
      </c>
      <c r="M124" s="133">
        <v>960.2993640331064</v>
      </c>
      <c r="N124" s="134">
        <v>829.7585079205819</v>
      </c>
      <c r="O124" s="135">
        <v>1093.6733757642096</v>
      </c>
      <c r="P124" s="136">
        <v>348.50535340877985</v>
      </c>
      <c r="Q124" s="133">
        <v>249.37994209912284</v>
      </c>
      <c r="R124" s="57">
        <v>7.465900416252574</v>
      </c>
      <c r="S124" s="57">
        <v>0.8510198122607922</v>
      </c>
      <c r="T124" s="58">
        <v>0.5985054712531703</v>
      </c>
      <c r="U124" s="58">
        <v>0</v>
      </c>
      <c r="V124" s="58">
        <v>0</v>
      </c>
      <c r="W124" s="57">
        <v>178.73065878942384</v>
      </c>
      <c r="X124" s="57">
        <v>40.11733373138549</v>
      </c>
      <c r="Y124" s="57">
        <v>0.24272016278238462</v>
      </c>
      <c r="Z124" s="57">
        <v>0.09026880305452659</v>
      </c>
      <c r="AA124" s="57">
        <v>0</v>
      </c>
      <c r="AB124" s="57">
        <v>0</v>
      </c>
      <c r="AC124" s="58">
        <v>0</v>
      </c>
      <c r="AD124" s="58">
        <v>0.1524382659067013</v>
      </c>
      <c r="AE124" s="57">
        <v>2.0571047728287497</v>
      </c>
      <c r="AF124" s="57">
        <v>1.1856455057422952</v>
      </c>
      <c r="AG124" s="57">
        <v>0.5326828322982667</v>
      </c>
      <c r="AH124" s="57">
        <v>5.045455200145603</v>
      </c>
      <c r="AI124" s="57">
        <v>0.4411963038761638</v>
      </c>
      <c r="AJ124" s="58">
        <v>0</v>
      </c>
      <c r="AK124" s="57">
        <v>0</v>
      </c>
      <c r="AL124" s="58">
        <v>0</v>
      </c>
      <c r="AM124" s="58">
        <v>0</v>
      </c>
      <c r="AN124" s="58">
        <v>0.4411963038761638</v>
      </c>
      <c r="AO124" s="58">
        <v>0</v>
      </c>
      <c r="AP124" s="57">
        <v>0.24685781026791265</v>
      </c>
      <c r="AQ124" s="57">
        <v>0</v>
      </c>
      <c r="AR124" s="57">
        <v>0</v>
      </c>
      <c r="AS124" s="57">
        <v>0</v>
      </c>
      <c r="AT124" s="57">
        <v>0.35045612325999487</v>
      </c>
      <c r="AU124" s="58">
        <v>0</v>
      </c>
      <c r="AV124" s="58">
        <v>0</v>
      </c>
      <c r="AW124" s="58">
        <v>0</v>
      </c>
      <c r="AX124" s="57">
        <v>25.041723461115932</v>
      </c>
      <c r="AY124" s="58">
        <v>23.547168526643958</v>
      </c>
      <c r="AZ124" s="58">
        <v>1.4945549344719717</v>
      </c>
      <c r="BA124" s="58">
        <v>0</v>
      </c>
      <c r="BB124" s="57">
        <v>5.191831026856736</v>
      </c>
      <c r="BC124" s="57">
        <v>42.26290035994914</v>
      </c>
      <c r="BD124" s="58">
        <v>5.382044966800616</v>
      </c>
      <c r="BE124" s="58">
        <v>26.078780284371607</v>
      </c>
      <c r="BF124" s="57">
        <v>26.628969555556427</v>
      </c>
      <c r="BG124" s="58">
        <v>10.765150533114927</v>
      </c>
      <c r="BH124" s="58">
        <v>0</v>
      </c>
      <c r="BI124" s="58">
        <v>0</v>
      </c>
      <c r="BJ124" s="58">
        <v>14.926838274286746</v>
      </c>
      <c r="BK124" s="137">
        <v>523.0629328326255</v>
      </c>
      <c r="BL124" s="57">
        <v>55.45557986641683</v>
      </c>
      <c r="BM124" s="58">
        <v>1.2297454953981766</v>
      </c>
      <c r="BN124" s="58">
        <v>1.0565535229580512</v>
      </c>
      <c r="BO124" s="58">
        <v>5.607586036225365</v>
      </c>
      <c r="BP124" s="58">
        <v>4.52714938347743</v>
      </c>
      <c r="BQ124" s="58">
        <v>0.5439042370295881</v>
      </c>
      <c r="BR124" s="58">
        <v>1.9188602090559486</v>
      </c>
      <c r="BS124" s="58">
        <v>3.8349445280266696</v>
      </c>
      <c r="BT124" s="58">
        <v>0.1790449104971855</v>
      </c>
      <c r="BU124" s="58">
        <v>4.6845894890660045</v>
      </c>
      <c r="BV124" s="58">
        <v>5.723505634925934</v>
      </c>
      <c r="BW124" s="58">
        <v>3.7906612248745937</v>
      </c>
      <c r="BX124" s="58">
        <v>1.0350141871552232</v>
      </c>
      <c r="BY124" s="58">
        <v>9.083511081955535</v>
      </c>
      <c r="BZ124" s="58">
        <v>0.6549529342598521</v>
      </c>
      <c r="CA124" s="58">
        <v>0.8888216739402843</v>
      </c>
      <c r="CB124" s="58">
        <v>2.4633405742164327</v>
      </c>
      <c r="CC124" s="57">
        <v>2.9463716366883634</v>
      </c>
      <c r="CD124" s="57">
        <v>39.99924055837291</v>
      </c>
      <c r="CE124" s="57">
        <v>6.013599242653384</v>
      </c>
      <c r="CF124" s="57">
        <v>14.36716907658445</v>
      </c>
      <c r="CG124" s="58">
        <v>0.06489297765277544</v>
      </c>
      <c r="CH124" s="58">
        <v>0.01449486002050492</v>
      </c>
      <c r="CI124" s="58">
        <v>0.11860383203769972</v>
      </c>
      <c r="CJ124" s="58">
        <v>2.628257251685502</v>
      </c>
      <c r="CK124" s="58">
        <v>0.6279796626769792</v>
      </c>
      <c r="CL124" s="58">
        <v>1.5570124613895946</v>
      </c>
      <c r="CM124" s="58">
        <v>1.1212500932934757</v>
      </c>
      <c r="CN124" s="58">
        <v>0</v>
      </c>
      <c r="CO124" s="58">
        <v>0.3265729934701114</v>
      </c>
      <c r="CP124" s="58">
        <v>0.0029199221179517596</v>
      </c>
      <c r="CQ124" s="58">
        <v>0</v>
      </c>
      <c r="CR124" s="58">
        <v>0</v>
      </c>
      <c r="CS124" s="58">
        <v>0</v>
      </c>
      <c r="CT124" s="58">
        <v>0</v>
      </c>
      <c r="CU124" s="57">
        <v>0.0072408830996740945</v>
      </c>
      <c r="CV124" s="58">
        <v>0</v>
      </c>
      <c r="CW124" s="58">
        <v>0</v>
      </c>
      <c r="CX124" s="58">
        <v>0</v>
      </c>
      <c r="CY124" s="58">
        <v>0</v>
      </c>
      <c r="CZ124" s="57">
        <v>323.278588067077</v>
      </c>
      <c r="DA124" s="58">
        <v>1.0290564985289092</v>
      </c>
      <c r="DB124" s="58">
        <v>42.00455926852677</v>
      </c>
      <c r="DC124" s="58">
        <v>103.52896811523608</v>
      </c>
      <c r="DD124" s="58">
        <v>115.226856998451</v>
      </c>
      <c r="DE124" s="58">
        <v>9.865369330866457</v>
      </c>
      <c r="DF124" s="138">
        <v>18.28126575350358</v>
      </c>
      <c r="DG124" s="139">
        <v>8.632638444244545</v>
      </c>
      <c r="DH124" s="139">
        <v>1.4190821493245551</v>
      </c>
      <c r="DI124" s="57">
        <v>32.74013085964864</v>
      </c>
      <c r="DJ124" s="58">
        <v>2.6931502293382774</v>
      </c>
      <c r="DK124" s="58">
        <v>13.364103813051658</v>
      </c>
      <c r="DL124" s="58">
        <v>0.45426393739058474</v>
      </c>
      <c r="DM124" s="57">
        <v>12.362243181065287</v>
      </c>
      <c r="DN124" s="58">
        <v>5.952529660778374</v>
      </c>
      <c r="DO124" s="58">
        <v>2.388430823378756</v>
      </c>
      <c r="DP124" s="57">
        <v>3.15475980039779</v>
      </c>
      <c r="DQ124" s="57">
        <v>3.3927792813849074</v>
      </c>
      <c r="DR124" s="58">
        <v>0.8837281775103147</v>
      </c>
      <c r="DS124" s="58">
        <v>0.24226187904189891</v>
      </c>
      <c r="DT124" s="57">
        <v>11.017285153309002</v>
      </c>
      <c r="DU124" s="57">
        <v>0.046653284781444475</v>
      </c>
      <c r="DV124" s="58">
        <v>0</v>
      </c>
      <c r="DW124" s="58">
        <v>0</v>
      </c>
      <c r="DX124" s="58">
        <v>0</v>
      </c>
      <c r="DY124" s="140">
        <v>88.73107779170087</v>
      </c>
      <c r="DZ124" s="57">
        <v>58.37186190208702</v>
      </c>
      <c r="EA124" s="58">
        <v>10.530430695059309</v>
      </c>
      <c r="EB124" s="58">
        <v>0.5833035448902018</v>
      </c>
      <c r="EC124" s="58">
        <v>12.499702115568684</v>
      </c>
      <c r="ED124" s="58">
        <v>0.8698225394418626</v>
      </c>
      <c r="EE124" s="58">
        <v>4.666664047902435</v>
      </c>
      <c r="EF124" s="58">
        <v>29.221965146866843</v>
      </c>
      <c r="EG124" s="57">
        <v>30.359215889613846</v>
      </c>
      <c r="EH124" s="58">
        <v>20.43161162678943</v>
      </c>
      <c r="EI124" s="58">
        <v>9.927604262824415</v>
      </c>
      <c r="EJ124" s="58">
        <v>0</v>
      </c>
    </row>
    <row r="125" spans="1:140" ht="12.75">
      <c r="A125" s="15">
        <v>105</v>
      </c>
      <c r="B125" s="15" t="s">
        <v>207</v>
      </c>
      <c r="C125" s="15">
        <v>3</v>
      </c>
      <c r="D125" s="15" t="s">
        <v>208</v>
      </c>
      <c r="E125" s="15">
        <v>0</v>
      </c>
      <c r="F125" s="22">
        <v>0</v>
      </c>
      <c r="G125" s="22">
        <v>0.5</v>
      </c>
      <c r="H125" s="54">
        <v>0</v>
      </c>
      <c r="I125" s="111" t="s">
        <v>207</v>
      </c>
      <c r="J125" s="112" t="s">
        <v>779</v>
      </c>
      <c r="K125" s="113" t="s">
        <v>780</v>
      </c>
      <c r="L125" s="114">
        <v>453.982</v>
      </c>
      <c r="M125" s="125">
        <v>532.4445242322382</v>
      </c>
      <c r="N125" s="126">
        <v>413.47574494301057</v>
      </c>
      <c r="O125" s="127">
        <v>667.1099565525889</v>
      </c>
      <c r="P125" s="128">
        <v>152.43207880488652</v>
      </c>
      <c r="Q125" s="125">
        <v>102.92097484041217</v>
      </c>
      <c r="R125" s="57">
        <v>39.10247542854122</v>
      </c>
      <c r="S125" s="55">
        <v>0.7584661946949438</v>
      </c>
      <c r="T125" s="56">
        <v>0.7213722129952289</v>
      </c>
      <c r="U125" s="56">
        <v>0</v>
      </c>
      <c r="V125" s="56">
        <v>0</v>
      </c>
      <c r="W125" s="55">
        <v>0.881092201893467</v>
      </c>
      <c r="X125" s="55">
        <v>22.46214607627615</v>
      </c>
      <c r="Y125" s="55">
        <v>19.465110951535525</v>
      </c>
      <c r="Z125" s="55">
        <v>1.8966611011009245</v>
      </c>
      <c r="AA125" s="55">
        <v>0</v>
      </c>
      <c r="AB125" s="55">
        <v>0.08090629143886761</v>
      </c>
      <c r="AC125" s="56">
        <v>12.2496046098744</v>
      </c>
      <c r="AD125" s="56">
        <v>5.23793894912133</v>
      </c>
      <c r="AE125" s="55">
        <v>0.40109519760695356</v>
      </c>
      <c r="AF125" s="55">
        <v>0.1589710605266288</v>
      </c>
      <c r="AG125" s="55">
        <v>0.07141252296346551</v>
      </c>
      <c r="AH125" s="55">
        <v>0.2544594279068333</v>
      </c>
      <c r="AI125" s="55">
        <v>0.018591045459952157</v>
      </c>
      <c r="AJ125" s="56">
        <v>0</v>
      </c>
      <c r="AK125" s="57">
        <v>0</v>
      </c>
      <c r="AL125" s="56">
        <v>0.018591045459952157</v>
      </c>
      <c r="AM125" s="56">
        <v>0</v>
      </c>
      <c r="AN125" s="56">
        <v>0</v>
      </c>
      <c r="AO125" s="56">
        <v>0</v>
      </c>
      <c r="AP125" s="55">
        <v>0.02619046570128331</v>
      </c>
      <c r="AQ125" s="55">
        <v>0.001226920891136653</v>
      </c>
      <c r="AR125" s="55">
        <v>0</v>
      </c>
      <c r="AS125" s="55">
        <v>0</v>
      </c>
      <c r="AT125" s="55">
        <v>0.027798458969738888</v>
      </c>
      <c r="AU125" s="56">
        <v>0.027798458969738888</v>
      </c>
      <c r="AV125" s="56">
        <v>0</v>
      </c>
      <c r="AW125" s="56">
        <v>0</v>
      </c>
      <c r="AX125" s="55">
        <v>18.115982571996245</v>
      </c>
      <c r="AY125" s="56">
        <v>17.695613482472872</v>
      </c>
      <c r="AZ125" s="56">
        <v>0.3673273389693864</v>
      </c>
      <c r="BA125" s="56">
        <v>0.053041750553986716</v>
      </c>
      <c r="BB125" s="55">
        <v>2.995713486437788</v>
      </c>
      <c r="BC125" s="55">
        <v>20.91241502967078</v>
      </c>
      <c r="BD125" s="56">
        <v>9.015687846654712</v>
      </c>
      <c r="BE125" s="56">
        <v>8.619108246582464</v>
      </c>
      <c r="BF125" s="55">
        <v>7.4869928763695475</v>
      </c>
      <c r="BG125" s="56">
        <v>2.5296817935512856</v>
      </c>
      <c r="BH125" s="56">
        <v>0.1659316889215872</v>
      </c>
      <c r="BI125" s="56">
        <v>0.6628236361794079</v>
      </c>
      <c r="BJ125" s="56">
        <v>2.9482886986708725</v>
      </c>
      <c r="BK125" s="129">
        <v>344.5585948341564</v>
      </c>
      <c r="BL125" s="55">
        <v>65.4563617059707</v>
      </c>
      <c r="BM125" s="56">
        <v>2.0575705644717193</v>
      </c>
      <c r="BN125" s="56">
        <v>1.4015974201620327</v>
      </c>
      <c r="BO125" s="56">
        <v>4.888387645325145</v>
      </c>
      <c r="BP125" s="56">
        <v>3.3790106215664935</v>
      </c>
      <c r="BQ125" s="56">
        <v>8.703120388033005</v>
      </c>
      <c r="BR125" s="56">
        <v>0.8109352353176997</v>
      </c>
      <c r="BS125" s="56">
        <v>1.21958579855589</v>
      </c>
      <c r="BT125" s="56">
        <v>1.3705389200452882</v>
      </c>
      <c r="BU125" s="56">
        <v>7.180350762805573</v>
      </c>
      <c r="BV125" s="56">
        <v>5.082404148182086</v>
      </c>
      <c r="BW125" s="56">
        <v>0.40995017423598296</v>
      </c>
      <c r="BX125" s="56">
        <v>1.0226176368226052</v>
      </c>
      <c r="BY125" s="56">
        <v>9.862020961183482</v>
      </c>
      <c r="BZ125" s="56">
        <v>1.952764647056491</v>
      </c>
      <c r="CA125" s="56">
        <v>6.540501605790538</v>
      </c>
      <c r="CB125" s="56">
        <v>2.656030415302809</v>
      </c>
      <c r="CC125" s="55">
        <v>1.134031745752034</v>
      </c>
      <c r="CD125" s="55">
        <v>21.633368723870106</v>
      </c>
      <c r="CE125" s="55">
        <v>3.046530479181994</v>
      </c>
      <c r="CF125" s="55">
        <v>10.602689093400176</v>
      </c>
      <c r="CG125" s="56">
        <v>0</v>
      </c>
      <c r="CH125" s="56">
        <v>0</v>
      </c>
      <c r="CI125" s="56">
        <v>0</v>
      </c>
      <c r="CJ125" s="56">
        <v>4.051922763457582</v>
      </c>
      <c r="CK125" s="56">
        <v>0.7253151005987021</v>
      </c>
      <c r="CL125" s="56">
        <v>1.202646800974488</v>
      </c>
      <c r="CM125" s="56">
        <v>0.9940261948711622</v>
      </c>
      <c r="CN125" s="56">
        <v>0.04030996823662612</v>
      </c>
      <c r="CO125" s="56">
        <v>0.2641954967377561</v>
      </c>
      <c r="CP125" s="56">
        <v>0</v>
      </c>
      <c r="CQ125" s="56">
        <v>0</v>
      </c>
      <c r="CR125" s="56">
        <v>0</v>
      </c>
      <c r="CS125" s="56">
        <v>0</v>
      </c>
      <c r="CT125" s="56">
        <v>0</v>
      </c>
      <c r="CU125" s="55">
        <v>0</v>
      </c>
      <c r="CV125" s="56">
        <v>0</v>
      </c>
      <c r="CW125" s="56">
        <v>0</v>
      </c>
      <c r="CX125" s="56">
        <v>0</v>
      </c>
      <c r="CY125" s="56">
        <v>0</v>
      </c>
      <c r="CZ125" s="55">
        <v>168.57084642122376</v>
      </c>
      <c r="DA125" s="56">
        <v>0.8672149997136451</v>
      </c>
      <c r="DB125" s="56">
        <v>18.170301906242976</v>
      </c>
      <c r="DC125" s="56">
        <v>44.407685767277115</v>
      </c>
      <c r="DD125" s="56">
        <v>58.61223572740769</v>
      </c>
      <c r="DE125" s="56">
        <v>5.511584159724395</v>
      </c>
      <c r="DF125" s="130">
        <v>38.737174601636184</v>
      </c>
      <c r="DG125" s="131">
        <v>18.04445991250754</v>
      </c>
      <c r="DH125" s="131">
        <v>12.943134309289794</v>
      </c>
      <c r="DI125" s="55">
        <v>17.326303686049226</v>
      </c>
      <c r="DJ125" s="56">
        <v>2.080082470230097</v>
      </c>
      <c r="DK125" s="56">
        <v>4.078289447599244</v>
      </c>
      <c r="DL125" s="56">
        <v>0.19335568370552136</v>
      </c>
      <c r="DM125" s="55">
        <v>12.15325717759735</v>
      </c>
      <c r="DN125" s="56">
        <v>11.00279306228</v>
      </c>
      <c r="DO125" s="56">
        <v>0.43336519950130176</v>
      </c>
      <c r="DP125" s="55">
        <v>0.053041750553986716</v>
      </c>
      <c r="DQ125" s="55">
        <v>0.35091699670912063</v>
      </c>
      <c r="DR125" s="56">
        <v>0.0684608640871224</v>
      </c>
      <c r="DS125" s="56">
        <v>0</v>
      </c>
      <c r="DT125" s="55">
        <v>5.4941165068218565</v>
      </c>
      <c r="DU125" s="55">
        <v>0</v>
      </c>
      <c r="DV125" s="56">
        <v>0</v>
      </c>
      <c r="DW125" s="56">
        <v>0</v>
      </c>
      <c r="DX125" s="56">
        <v>0</v>
      </c>
      <c r="DY125" s="132">
        <v>35.45385059319532</v>
      </c>
      <c r="DZ125" s="55">
        <v>29.982532347097457</v>
      </c>
      <c r="EA125" s="56">
        <v>9.569872814340657</v>
      </c>
      <c r="EB125" s="56">
        <v>0.40671216039402436</v>
      </c>
      <c r="EC125" s="56">
        <v>0.9239793648206317</v>
      </c>
      <c r="ED125" s="56">
        <v>1.688436986488451</v>
      </c>
      <c r="EE125" s="56">
        <v>1.2300487684533747</v>
      </c>
      <c r="EF125" s="56">
        <v>16.16348225260032</v>
      </c>
      <c r="EG125" s="55">
        <v>5.471318246097863</v>
      </c>
      <c r="EH125" s="56">
        <v>3.273962403795745</v>
      </c>
      <c r="EI125" s="56">
        <v>2.1973558423021173</v>
      </c>
      <c r="EJ125" s="56">
        <v>0</v>
      </c>
    </row>
    <row r="126" spans="1:140" ht="22.5">
      <c r="A126" s="10">
        <v>106</v>
      </c>
      <c r="B126" s="10" t="s">
        <v>209</v>
      </c>
      <c r="C126" s="10">
        <v>6</v>
      </c>
      <c r="D126" s="10" t="s">
        <v>210</v>
      </c>
      <c r="E126" s="10">
        <v>5.956152498540083</v>
      </c>
      <c r="F126" s="25">
        <v>0.3423076148586255</v>
      </c>
      <c r="G126" s="25">
        <v>17.4</v>
      </c>
      <c r="H126" s="54">
        <v>0.0059561524985400835</v>
      </c>
      <c r="I126" s="111" t="s">
        <v>209</v>
      </c>
      <c r="J126" s="112" t="s">
        <v>783</v>
      </c>
      <c r="K126" s="113" t="s">
        <v>778</v>
      </c>
      <c r="L126" s="114">
        <v>17381.15</v>
      </c>
      <c r="M126" s="133">
        <v>408.12127505947535</v>
      </c>
      <c r="N126" s="134">
        <v>384.3119252414153</v>
      </c>
      <c r="O126" s="135">
        <v>432.24876521980474</v>
      </c>
      <c r="P126" s="136">
        <v>71.33121226155922</v>
      </c>
      <c r="Q126" s="133">
        <v>28.980424195176955</v>
      </c>
      <c r="R126" s="57">
        <v>4.739174335415091</v>
      </c>
      <c r="S126" s="57">
        <v>0.14798215307962936</v>
      </c>
      <c r="T126" s="58">
        <v>0.006404064172968991</v>
      </c>
      <c r="U126" s="58">
        <v>0.03423076148586255</v>
      </c>
      <c r="V126" s="58">
        <v>0.0018226642080644835</v>
      </c>
      <c r="W126" s="57">
        <v>0.017260077727883367</v>
      </c>
      <c r="X126" s="57">
        <v>11.805893165872222</v>
      </c>
      <c r="Y126" s="57">
        <v>0.4357295115685671</v>
      </c>
      <c r="Z126" s="57">
        <v>0.04700034232487493</v>
      </c>
      <c r="AA126" s="57">
        <v>0</v>
      </c>
      <c r="AB126" s="57">
        <v>0.0003624616322855507</v>
      </c>
      <c r="AC126" s="58">
        <v>0.15049176838126357</v>
      </c>
      <c r="AD126" s="58">
        <v>0.2378743638942187</v>
      </c>
      <c r="AE126" s="57">
        <v>2.455697695491955</v>
      </c>
      <c r="AF126" s="57">
        <v>0.5316431881664907</v>
      </c>
      <c r="AG126" s="57">
        <v>0.23885416097323825</v>
      </c>
      <c r="AH126" s="57">
        <v>0</v>
      </c>
      <c r="AI126" s="57">
        <v>0</v>
      </c>
      <c r="AJ126" s="58">
        <v>0</v>
      </c>
      <c r="AK126" s="57">
        <v>0</v>
      </c>
      <c r="AL126" s="58">
        <v>0</v>
      </c>
      <c r="AM126" s="58">
        <v>0</v>
      </c>
      <c r="AN126" s="58">
        <v>0</v>
      </c>
      <c r="AO126" s="58">
        <v>0</v>
      </c>
      <c r="AP126" s="57">
        <v>0</v>
      </c>
      <c r="AQ126" s="57">
        <v>3.7799570224064576E-05</v>
      </c>
      <c r="AR126" s="57">
        <v>0</v>
      </c>
      <c r="AS126" s="57">
        <v>0</v>
      </c>
      <c r="AT126" s="57">
        <v>0</v>
      </c>
      <c r="AU126" s="58">
        <v>0</v>
      </c>
      <c r="AV126" s="58">
        <v>0</v>
      </c>
      <c r="AW126" s="58">
        <v>0</v>
      </c>
      <c r="AX126" s="57">
        <v>11.706711005888563</v>
      </c>
      <c r="AY126" s="58">
        <v>11.572226233592136</v>
      </c>
      <c r="AZ126" s="58">
        <v>0.1344824709527275</v>
      </c>
      <c r="BA126" s="58">
        <v>0</v>
      </c>
      <c r="BB126" s="57">
        <v>3.9626279043676624</v>
      </c>
      <c r="BC126" s="57">
        <v>24.793117831673968</v>
      </c>
      <c r="BD126" s="58">
        <v>11.539230718335666</v>
      </c>
      <c r="BE126" s="58">
        <v>4.887207693391979</v>
      </c>
      <c r="BF126" s="57">
        <v>1.8883313244520645</v>
      </c>
      <c r="BG126" s="58">
        <v>0.5203579740120763</v>
      </c>
      <c r="BH126" s="58">
        <v>0</v>
      </c>
      <c r="BI126" s="58">
        <v>0</v>
      </c>
      <c r="BJ126" s="58">
        <v>1.367973350439988</v>
      </c>
      <c r="BK126" s="137">
        <v>298.59963236034434</v>
      </c>
      <c r="BL126" s="57">
        <v>28.074039980093374</v>
      </c>
      <c r="BM126" s="58">
        <v>0.13269432690011881</v>
      </c>
      <c r="BN126" s="58">
        <v>0.19917151626906157</v>
      </c>
      <c r="BO126" s="58">
        <v>1.6844633410332457</v>
      </c>
      <c r="BP126" s="58">
        <v>2.0850450056526753</v>
      </c>
      <c r="BQ126" s="58">
        <v>1.84460809555179</v>
      </c>
      <c r="BR126" s="58">
        <v>0.557658727989805</v>
      </c>
      <c r="BS126" s="58">
        <v>5.4478460861335405</v>
      </c>
      <c r="BT126" s="58">
        <v>0.14058103174991296</v>
      </c>
      <c r="BU126" s="58">
        <v>1.818960770720004</v>
      </c>
      <c r="BV126" s="58">
        <v>0.21939917669429235</v>
      </c>
      <c r="BW126" s="58">
        <v>0.6733455496327918</v>
      </c>
      <c r="BX126" s="58">
        <v>0.6092071007959772</v>
      </c>
      <c r="BY126" s="58">
        <v>2.77412541747813</v>
      </c>
      <c r="BZ126" s="58">
        <v>0.39394976742045257</v>
      </c>
      <c r="CA126" s="58">
        <v>2.0870218598884422</v>
      </c>
      <c r="CB126" s="58">
        <v>4.439679768024555</v>
      </c>
      <c r="CC126" s="57">
        <v>10.4407763582962</v>
      </c>
      <c r="CD126" s="57">
        <v>9.03978735584239</v>
      </c>
      <c r="CE126" s="57">
        <v>1.970852331404999</v>
      </c>
      <c r="CF126" s="57">
        <v>16.849581299281116</v>
      </c>
      <c r="CG126" s="58">
        <v>0.011435952166571254</v>
      </c>
      <c r="CH126" s="58">
        <v>0.0005212543473820777</v>
      </c>
      <c r="CI126" s="58">
        <v>0.23635662772601349</v>
      </c>
      <c r="CJ126" s="58">
        <v>1.4681065407064549</v>
      </c>
      <c r="CK126" s="58">
        <v>0.4455217289995196</v>
      </c>
      <c r="CL126" s="58">
        <v>2.838299537142249</v>
      </c>
      <c r="CM126" s="58">
        <v>1.9387572168699998</v>
      </c>
      <c r="CN126" s="58">
        <v>0.32991085169853546</v>
      </c>
      <c r="CO126" s="58">
        <v>1.973591505740414</v>
      </c>
      <c r="CP126" s="58">
        <v>0</v>
      </c>
      <c r="CQ126" s="58">
        <v>0</v>
      </c>
      <c r="CR126" s="58">
        <v>0</v>
      </c>
      <c r="CS126" s="58">
        <v>0</v>
      </c>
      <c r="CT126" s="58">
        <v>0</v>
      </c>
      <c r="CU126" s="57">
        <v>0</v>
      </c>
      <c r="CV126" s="58">
        <v>0</v>
      </c>
      <c r="CW126" s="58">
        <v>0</v>
      </c>
      <c r="CX126" s="58">
        <v>0</v>
      </c>
      <c r="CY126" s="58">
        <v>0</v>
      </c>
      <c r="CZ126" s="57">
        <v>156.5755430451955</v>
      </c>
      <c r="DA126" s="58">
        <v>9.866780966736952</v>
      </c>
      <c r="DB126" s="58">
        <v>11.540525224165261</v>
      </c>
      <c r="DC126" s="58">
        <v>64.25432149196111</v>
      </c>
      <c r="DD126" s="58">
        <v>44.15513933197745</v>
      </c>
      <c r="DE126" s="58">
        <v>6.114100620499793</v>
      </c>
      <c r="DF126" s="138">
        <v>16.42807869444772</v>
      </c>
      <c r="DG126" s="139">
        <v>7.848795965744499</v>
      </c>
      <c r="DH126" s="139">
        <v>3.204092939765205</v>
      </c>
      <c r="DI126" s="57">
        <v>10.514862365263516</v>
      </c>
      <c r="DJ126" s="58">
        <v>0.11831783282464048</v>
      </c>
      <c r="DK126" s="58">
        <v>6.914715079266906</v>
      </c>
      <c r="DL126" s="58">
        <v>0.17610284704982118</v>
      </c>
      <c r="DM126" s="57">
        <v>37.917076833235996</v>
      </c>
      <c r="DN126" s="58">
        <v>8.734865069342362</v>
      </c>
      <c r="DO126" s="58">
        <v>0.6735394378392684</v>
      </c>
      <c r="DP126" s="57">
        <v>0.10526806339051212</v>
      </c>
      <c r="DQ126" s="57">
        <v>0.1063968724739157</v>
      </c>
      <c r="DR126" s="58">
        <v>0.07053963633016226</v>
      </c>
      <c r="DS126" s="58">
        <v>0.006301654378450217</v>
      </c>
      <c r="DT126" s="57">
        <v>10.57737836679391</v>
      </c>
      <c r="DU126" s="57">
        <v>0</v>
      </c>
      <c r="DV126" s="58">
        <v>0</v>
      </c>
      <c r="DW126" s="58">
        <v>0</v>
      </c>
      <c r="DX126" s="58">
        <v>0</v>
      </c>
      <c r="DY126" s="140">
        <v>38.190436190930974</v>
      </c>
      <c r="DZ126" s="57">
        <v>34.93921288292201</v>
      </c>
      <c r="EA126" s="58">
        <v>13.090060208904472</v>
      </c>
      <c r="EB126" s="58">
        <v>1.0498131596585958</v>
      </c>
      <c r="EC126" s="58">
        <v>0.8087278459710663</v>
      </c>
      <c r="ED126" s="58">
        <v>3.390567942857636</v>
      </c>
      <c r="EE126" s="58">
        <v>1.7775388855167809</v>
      </c>
      <c r="EF126" s="58">
        <v>14.822500237326068</v>
      </c>
      <c r="EG126" s="57">
        <v>3.2512169793137966</v>
      </c>
      <c r="EH126" s="58">
        <v>0.5565776717881152</v>
      </c>
      <c r="EI126" s="58">
        <v>2.694638732189757</v>
      </c>
      <c r="EJ126" s="58">
        <v>0</v>
      </c>
    </row>
    <row r="127" spans="1:140" ht="12.75">
      <c r="A127" s="10">
        <v>107</v>
      </c>
      <c r="B127" s="10" t="s">
        <v>211</v>
      </c>
      <c r="C127" s="10">
        <v>6</v>
      </c>
      <c r="D127" s="10" t="s">
        <v>212</v>
      </c>
      <c r="E127" s="10">
        <v>0</v>
      </c>
      <c r="F127" s="25">
        <v>0</v>
      </c>
      <c r="G127" s="25">
        <v>25.7</v>
      </c>
      <c r="H127" s="54">
        <v>0</v>
      </c>
      <c r="I127" s="111" t="s">
        <v>211</v>
      </c>
      <c r="J127" s="112" t="s">
        <v>776</v>
      </c>
      <c r="K127" s="113" t="s">
        <v>776</v>
      </c>
      <c r="L127" s="114">
        <v>25705.48</v>
      </c>
      <c r="M127" s="115">
        <v>667.218779808819</v>
      </c>
      <c r="N127" s="116">
        <v>640.9356948676214</v>
      </c>
      <c r="O127" s="117">
        <v>695.5685222588783</v>
      </c>
      <c r="P127" s="118">
        <v>91.46045901496493</v>
      </c>
      <c r="Q127" s="115">
        <v>26.929043923708097</v>
      </c>
      <c r="R127" s="53">
        <v>17.055639497881387</v>
      </c>
      <c r="S127" s="53">
        <v>0.11888048774035731</v>
      </c>
      <c r="T127" s="54">
        <v>0.09047370443967591</v>
      </c>
      <c r="U127" s="54">
        <v>0</v>
      </c>
      <c r="V127" s="54">
        <v>0.01389820380712595</v>
      </c>
      <c r="W127" s="53">
        <v>0.8247268675784307</v>
      </c>
      <c r="X127" s="53">
        <v>2.118302400888838</v>
      </c>
      <c r="Y127" s="53">
        <v>0.3572226622494503</v>
      </c>
      <c r="Z127" s="53">
        <v>0.03668167254608745</v>
      </c>
      <c r="AA127" s="53">
        <v>0</v>
      </c>
      <c r="AB127" s="53">
        <v>0.003575113166531028</v>
      </c>
      <c r="AC127" s="54">
        <v>0.31696587653683184</v>
      </c>
      <c r="AD127" s="54">
        <v>0</v>
      </c>
      <c r="AE127" s="53">
        <v>1.236493930477081</v>
      </c>
      <c r="AF127" s="53">
        <v>1.6062143169472036</v>
      </c>
      <c r="AG127" s="53">
        <v>0.7216325079321608</v>
      </c>
      <c r="AH127" s="53">
        <v>0.014096216059766246</v>
      </c>
      <c r="AI127" s="53">
        <v>0</v>
      </c>
      <c r="AJ127" s="54">
        <v>0</v>
      </c>
      <c r="AK127" s="53">
        <v>0</v>
      </c>
      <c r="AL127" s="54">
        <v>0</v>
      </c>
      <c r="AM127" s="54">
        <v>0</v>
      </c>
      <c r="AN127" s="54">
        <v>0</v>
      </c>
      <c r="AO127" s="54">
        <v>0</v>
      </c>
      <c r="AP127" s="53">
        <v>0.015304129703082767</v>
      </c>
      <c r="AQ127" s="53">
        <v>0</v>
      </c>
      <c r="AR127" s="53">
        <v>0</v>
      </c>
      <c r="AS127" s="53">
        <v>0</v>
      </c>
      <c r="AT127" s="53">
        <v>0</v>
      </c>
      <c r="AU127" s="54">
        <v>0</v>
      </c>
      <c r="AV127" s="54">
        <v>0</v>
      </c>
      <c r="AW127" s="54">
        <v>0</v>
      </c>
      <c r="AX127" s="53">
        <v>43.389853058569614</v>
      </c>
      <c r="AY127" s="54">
        <v>42.49027833753737</v>
      </c>
      <c r="AZ127" s="54">
        <v>0.8708333787192458</v>
      </c>
      <c r="BA127" s="54">
        <v>0.02876507266154921</v>
      </c>
      <c r="BB127" s="53">
        <v>0.9129232366016896</v>
      </c>
      <c r="BC127" s="53">
        <v>18.881884329722688</v>
      </c>
      <c r="BD127" s="54">
        <v>9.68244125377157</v>
      </c>
      <c r="BE127" s="54">
        <v>5.850165023177938</v>
      </c>
      <c r="BF127" s="53">
        <v>1.346750576141741</v>
      </c>
      <c r="BG127" s="54">
        <v>0.4621485379771162</v>
      </c>
      <c r="BH127" s="54">
        <v>0.02919260795752501</v>
      </c>
      <c r="BI127" s="54">
        <v>0.0033448120789808244</v>
      </c>
      <c r="BJ127" s="54">
        <v>0.6690437214166007</v>
      </c>
      <c r="BK127" s="119">
        <v>531.7480941806961</v>
      </c>
      <c r="BL127" s="53">
        <v>46.879964894645035</v>
      </c>
      <c r="BM127" s="54">
        <v>1.931375333197435</v>
      </c>
      <c r="BN127" s="54">
        <v>4.898227926496607</v>
      </c>
      <c r="BO127" s="54">
        <v>6.884921036292651</v>
      </c>
      <c r="BP127" s="54">
        <v>2.4218275636167856</v>
      </c>
      <c r="BQ127" s="54">
        <v>2.690355908545571</v>
      </c>
      <c r="BR127" s="54">
        <v>1.330944607920179</v>
      </c>
      <c r="BS127" s="54">
        <v>5.001563868871541</v>
      </c>
      <c r="BT127" s="54">
        <v>0.5904589215995967</v>
      </c>
      <c r="BU127" s="54">
        <v>3.6870262683287764</v>
      </c>
      <c r="BV127" s="54">
        <v>1.4080643504809092</v>
      </c>
      <c r="BW127" s="54">
        <v>1.1671869188982271</v>
      </c>
      <c r="BX127" s="54">
        <v>1.001759157969429</v>
      </c>
      <c r="BY127" s="54">
        <v>0.6397394641142667</v>
      </c>
      <c r="BZ127" s="54">
        <v>1.0739457111868753</v>
      </c>
      <c r="CA127" s="54">
        <v>1.7534444017384618</v>
      </c>
      <c r="CB127" s="54">
        <v>2.521650247340256</v>
      </c>
      <c r="CC127" s="53">
        <v>0.40741507258374476</v>
      </c>
      <c r="CD127" s="53">
        <v>11.495085872739976</v>
      </c>
      <c r="CE127" s="53">
        <v>0.9169927968666602</v>
      </c>
      <c r="CF127" s="53">
        <v>13.66784825648072</v>
      </c>
      <c r="CG127" s="54">
        <v>0.02157205389667884</v>
      </c>
      <c r="CH127" s="54">
        <v>0.0010935411437561174</v>
      </c>
      <c r="CI127" s="54">
        <v>0.2639806764938838</v>
      </c>
      <c r="CJ127" s="54">
        <v>3.635103876683104</v>
      </c>
      <c r="CK127" s="54">
        <v>0.3069084879955558</v>
      </c>
      <c r="CL127" s="54">
        <v>1.8153953942894667</v>
      </c>
      <c r="CM127" s="54">
        <v>0.960724328042114</v>
      </c>
      <c r="CN127" s="54">
        <v>0.10906390388352989</v>
      </c>
      <c r="CO127" s="54">
        <v>0.8188755860618048</v>
      </c>
      <c r="CP127" s="54">
        <v>0.004947194139148539</v>
      </c>
      <c r="CQ127" s="54">
        <v>0</v>
      </c>
      <c r="CR127" s="54">
        <v>0</v>
      </c>
      <c r="CS127" s="54">
        <v>0</v>
      </c>
      <c r="CT127" s="54">
        <v>0</v>
      </c>
      <c r="CU127" s="53">
        <v>0</v>
      </c>
      <c r="CV127" s="54">
        <v>0</v>
      </c>
      <c r="CW127" s="54">
        <v>0</v>
      </c>
      <c r="CX127" s="54">
        <v>0</v>
      </c>
      <c r="CY127" s="54">
        <v>0</v>
      </c>
      <c r="CZ127" s="53">
        <v>375.19334398735214</v>
      </c>
      <c r="DA127" s="54">
        <v>6.06165689183785</v>
      </c>
      <c r="DB127" s="54">
        <v>35.02809128637163</v>
      </c>
      <c r="DC127" s="54">
        <v>216.6569151791758</v>
      </c>
      <c r="DD127" s="54">
        <v>91.17028742509379</v>
      </c>
      <c r="DE127" s="54">
        <v>17.425556729537828</v>
      </c>
      <c r="DF127" s="120">
        <v>28.606806797616695</v>
      </c>
      <c r="DG127" s="121">
        <v>13.228284396945709</v>
      </c>
      <c r="DH127" s="121">
        <v>6.806626446967728</v>
      </c>
      <c r="DI127" s="53">
        <v>36.59222469294485</v>
      </c>
      <c r="DJ127" s="54">
        <v>3.1251849800120444</v>
      </c>
      <c r="DK127" s="54">
        <v>26.043571254067228</v>
      </c>
      <c r="DL127" s="54">
        <v>0.2111195745031799</v>
      </c>
      <c r="DM127" s="53">
        <v>12.103831556539696</v>
      </c>
      <c r="DN127" s="54">
        <v>9.550656124686254</v>
      </c>
      <c r="DO127" s="54">
        <v>0.2858269909762432</v>
      </c>
      <c r="DP127" s="53">
        <v>0.494696072588413</v>
      </c>
      <c r="DQ127" s="53">
        <v>0.7949511154819906</v>
      </c>
      <c r="DR127" s="54">
        <v>0.37207124706482825</v>
      </c>
      <c r="DS127" s="54">
        <v>0.01501897649839645</v>
      </c>
      <c r="DT127" s="53">
        <v>4.594747890333112</v>
      </c>
      <c r="DU127" s="53">
        <v>0</v>
      </c>
      <c r="DV127" s="54">
        <v>0</v>
      </c>
      <c r="DW127" s="54">
        <v>0</v>
      </c>
      <c r="DX127" s="54">
        <v>0</v>
      </c>
      <c r="DY127" s="122">
        <v>44.010615635265324</v>
      </c>
      <c r="DZ127" s="53">
        <v>31.150809088178864</v>
      </c>
      <c r="EA127" s="54">
        <v>8.514254548057457</v>
      </c>
      <c r="EB127" s="54">
        <v>2.255522946858024</v>
      </c>
      <c r="EC127" s="54">
        <v>1.1660288000846513</v>
      </c>
      <c r="ED127" s="54">
        <v>1.6892853197061484</v>
      </c>
      <c r="EE127" s="54">
        <v>4.401586743371452</v>
      </c>
      <c r="EF127" s="54">
        <v>13.124131508145345</v>
      </c>
      <c r="EG127" s="53">
        <v>12.859822107970754</v>
      </c>
      <c r="EH127" s="54">
        <v>9.011685446060529</v>
      </c>
      <c r="EI127" s="54">
        <v>3.6984790791691107</v>
      </c>
      <c r="EJ127" s="54">
        <v>0.14965758274111204</v>
      </c>
    </row>
    <row r="128" spans="1:140" ht="12.75">
      <c r="A128" s="15">
        <v>108</v>
      </c>
      <c r="B128" s="15" t="s">
        <v>213</v>
      </c>
      <c r="C128" s="15">
        <v>3</v>
      </c>
      <c r="D128" s="15" t="s">
        <v>214</v>
      </c>
      <c r="E128" s="15">
        <v>27.2497351752513</v>
      </c>
      <c r="F128" s="22">
        <v>0.8705985678994025</v>
      </c>
      <c r="G128" s="22">
        <v>31.3</v>
      </c>
      <c r="H128" s="54">
        <v>0.0272497351752513</v>
      </c>
      <c r="I128" s="111" t="s">
        <v>213</v>
      </c>
      <c r="J128" s="112" t="s">
        <v>781</v>
      </c>
      <c r="K128" s="113" t="s">
        <v>780</v>
      </c>
      <c r="L128" s="114">
        <v>31265.96</v>
      </c>
      <c r="M128" s="125">
        <v>554.4260275392152</v>
      </c>
      <c r="N128" s="126">
        <v>505.3897292950539</v>
      </c>
      <c r="O128" s="127">
        <v>602.6254797355498</v>
      </c>
      <c r="P128" s="128">
        <v>182.1343723333619</v>
      </c>
      <c r="Q128" s="125">
        <v>96.53210712225052</v>
      </c>
      <c r="R128" s="57">
        <v>1.8636146147439578</v>
      </c>
      <c r="S128" s="55">
        <v>6.7884721914823665</v>
      </c>
      <c r="T128" s="56">
        <v>6.482989807445541</v>
      </c>
      <c r="U128" s="56">
        <v>0.08705985678994026</v>
      </c>
      <c r="V128" s="56">
        <v>0.048894708494477704</v>
      </c>
      <c r="W128" s="57">
        <v>1.045865855390335</v>
      </c>
      <c r="X128" s="55">
        <v>26.050254014269832</v>
      </c>
      <c r="Y128" s="55">
        <v>12.988924696379064</v>
      </c>
      <c r="Z128" s="55">
        <v>1.8447727176776276</v>
      </c>
      <c r="AA128" s="55">
        <v>0</v>
      </c>
      <c r="AB128" s="55">
        <v>0.03545421282442631</v>
      </c>
      <c r="AC128" s="56">
        <v>11.01439712709925</v>
      </c>
      <c r="AD128" s="56">
        <v>0.09430127845106948</v>
      </c>
      <c r="AE128" s="55">
        <v>0.6811874639384173</v>
      </c>
      <c r="AF128" s="55">
        <v>1.4536911708452258</v>
      </c>
      <c r="AG128" s="55">
        <v>0.6531074049861255</v>
      </c>
      <c r="AH128" s="55">
        <v>0.01017848164585383</v>
      </c>
      <c r="AI128" s="55">
        <v>3.138665500755454</v>
      </c>
      <c r="AJ128" s="56">
        <v>2.155863117588585</v>
      </c>
      <c r="AK128" s="57">
        <v>0</v>
      </c>
      <c r="AL128" s="56">
        <v>0.2104237323913931</v>
      </c>
      <c r="AM128" s="56">
        <v>0.772378330938823</v>
      </c>
      <c r="AN128" s="56">
        <v>0</v>
      </c>
      <c r="AO128" s="56">
        <v>0</v>
      </c>
      <c r="AP128" s="55">
        <v>0.28791279717622614</v>
      </c>
      <c r="AQ128" s="55">
        <v>0.0023939773478888864</v>
      </c>
      <c r="AR128" s="55">
        <v>0</v>
      </c>
      <c r="AS128" s="55">
        <v>0</v>
      </c>
      <c r="AT128" s="55">
        <v>0.18782279514206504</v>
      </c>
      <c r="AU128" s="56">
        <v>0.0012607960862228444</v>
      </c>
      <c r="AV128" s="56">
        <v>0.0008261380747624573</v>
      </c>
      <c r="AW128" s="56">
        <v>0.17732703553641085</v>
      </c>
      <c r="AX128" s="55">
        <v>45.156137857273535</v>
      </c>
      <c r="AY128" s="56">
        <v>44.249624831606006</v>
      </c>
      <c r="AZ128" s="56">
        <v>0.8596348872703732</v>
      </c>
      <c r="BA128" s="56">
        <v>0.046907243532583034</v>
      </c>
      <c r="BB128" s="55">
        <v>3.323102824925254</v>
      </c>
      <c r="BC128" s="55">
        <v>33.907290868407685</v>
      </c>
      <c r="BD128" s="56">
        <v>14.61799669672705</v>
      </c>
      <c r="BE128" s="56">
        <v>13.974981097653805</v>
      </c>
      <c r="BF128" s="55">
        <v>3.2157016768396045</v>
      </c>
      <c r="BG128" s="56">
        <v>1.6734195911464098</v>
      </c>
      <c r="BH128" s="56">
        <v>0.028539984059341217</v>
      </c>
      <c r="BI128" s="56">
        <v>0.624824889432469</v>
      </c>
      <c r="BJ128" s="56">
        <v>0.827032018207661</v>
      </c>
      <c r="BK128" s="129">
        <v>300.20747803681707</v>
      </c>
      <c r="BL128" s="55">
        <v>54.170989792093394</v>
      </c>
      <c r="BM128" s="56">
        <v>2.546528556935402</v>
      </c>
      <c r="BN128" s="56">
        <v>0.7935432016160706</v>
      </c>
      <c r="BO128" s="56">
        <v>4.490253937509036</v>
      </c>
      <c r="BP128" s="56">
        <v>4.184042325903315</v>
      </c>
      <c r="BQ128" s="56">
        <v>0.54236300436641</v>
      </c>
      <c r="BR128" s="56">
        <v>1.417762000591058</v>
      </c>
      <c r="BS128" s="56">
        <v>7.247389813074667</v>
      </c>
      <c r="BT128" s="56">
        <v>0.4017829614059507</v>
      </c>
      <c r="BU128" s="56">
        <v>5.3917647179232615</v>
      </c>
      <c r="BV128" s="56">
        <v>3.2372970476518237</v>
      </c>
      <c r="BW128" s="56">
        <v>0.36195594186137264</v>
      </c>
      <c r="BX128" s="56">
        <v>1.1377990632624106</v>
      </c>
      <c r="BY128" s="56">
        <v>2.3505774330933704</v>
      </c>
      <c r="BZ128" s="56">
        <v>4.506245770160264</v>
      </c>
      <c r="CA128" s="56">
        <v>4.003520122203188</v>
      </c>
      <c r="CB128" s="56">
        <v>1.2433499563103132</v>
      </c>
      <c r="CC128" s="55">
        <v>0.9343803932455617</v>
      </c>
      <c r="CD128" s="55">
        <v>9.684100536174164</v>
      </c>
      <c r="CE128" s="55">
        <v>2.4838149860103447</v>
      </c>
      <c r="CF128" s="55">
        <v>8.54750341905382</v>
      </c>
      <c r="CG128" s="56">
        <v>0</v>
      </c>
      <c r="CH128" s="56">
        <v>0</v>
      </c>
      <c r="CI128" s="56">
        <v>0</v>
      </c>
      <c r="CJ128" s="56">
        <v>3.467150856714459</v>
      </c>
      <c r="CK128" s="56">
        <v>0.7712828904022139</v>
      </c>
      <c r="CL128" s="56">
        <v>1.0119161541817363</v>
      </c>
      <c r="CM128" s="56">
        <v>0.8516936630124262</v>
      </c>
      <c r="CN128" s="56">
        <v>0.028799691421597166</v>
      </c>
      <c r="CO128" s="56">
        <v>0.2285632681676814</v>
      </c>
      <c r="CP128" s="56">
        <v>0</v>
      </c>
      <c r="CQ128" s="56">
        <v>0</v>
      </c>
      <c r="CR128" s="56">
        <v>0</v>
      </c>
      <c r="CS128" s="56">
        <v>0</v>
      </c>
      <c r="CT128" s="56">
        <v>0</v>
      </c>
      <c r="CU128" s="55">
        <v>0</v>
      </c>
      <c r="CV128" s="56">
        <v>0</v>
      </c>
      <c r="CW128" s="56">
        <v>0</v>
      </c>
      <c r="CX128" s="56">
        <v>0</v>
      </c>
      <c r="CY128" s="56">
        <v>0</v>
      </c>
      <c r="CZ128" s="55">
        <v>150.04145083023198</v>
      </c>
      <c r="DA128" s="56">
        <v>2.418595814745493</v>
      </c>
      <c r="DB128" s="56">
        <v>8.041230782614704</v>
      </c>
      <c r="DC128" s="56">
        <v>47.80851123714097</v>
      </c>
      <c r="DD128" s="56">
        <v>51.886844350853124</v>
      </c>
      <c r="DE128" s="56">
        <v>5.047850761659006</v>
      </c>
      <c r="DF128" s="130">
        <v>34.782843706062444</v>
      </c>
      <c r="DG128" s="131">
        <v>16.104687014248082</v>
      </c>
      <c r="DH128" s="131">
        <v>1.783579330364396</v>
      </c>
      <c r="DI128" s="55">
        <v>19.14970786120113</v>
      </c>
      <c r="DJ128" s="56">
        <v>2.0021700916907714</v>
      </c>
      <c r="DK128" s="56">
        <v>6.58984723322105</v>
      </c>
      <c r="DL128" s="56">
        <v>0.143401961750095</v>
      </c>
      <c r="DM128" s="55">
        <v>11.474709236498736</v>
      </c>
      <c r="DN128" s="56">
        <v>10.488173080244458</v>
      </c>
      <c r="DO128" s="56">
        <v>0.38127023766422014</v>
      </c>
      <c r="DP128" s="55">
        <v>6.411672630554124</v>
      </c>
      <c r="DQ128" s="55">
        <v>0.2943443924318972</v>
      </c>
      <c r="DR128" s="56">
        <v>0.05273274833077251</v>
      </c>
      <c r="DS128" s="56">
        <v>0</v>
      </c>
      <c r="DT128" s="55">
        <v>2.2319506581598647</v>
      </c>
      <c r="DU128" s="55">
        <v>0</v>
      </c>
      <c r="DV128" s="56">
        <v>0</v>
      </c>
      <c r="DW128" s="56">
        <v>0</v>
      </c>
      <c r="DX128" s="56">
        <v>0</v>
      </c>
      <c r="DY128" s="132">
        <v>72.08420915270153</v>
      </c>
      <c r="DZ128" s="55">
        <v>41.164832296849355</v>
      </c>
      <c r="EA128" s="56">
        <v>17.23567099810785</v>
      </c>
      <c r="EB128" s="56">
        <v>3.0798034028061188</v>
      </c>
      <c r="EC128" s="56">
        <v>2.447210000908336</v>
      </c>
      <c r="ED128" s="56">
        <v>3.8666076461429615</v>
      </c>
      <c r="EE128" s="56">
        <v>3.7321675074106153</v>
      </c>
      <c r="EF128" s="56">
        <v>10.80337849853323</v>
      </c>
      <c r="EG128" s="55">
        <v>30.91935126891994</v>
      </c>
      <c r="EH128" s="56">
        <v>2.8695431069444215</v>
      </c>
      <c r="EI128" s="56">
        <v>11.977892250869635</v>
      </c>
      <c r="EJ128" s="56">
        <v>16.071916550779186</v>
      </c>
    </row>
    <row r="129" spans="1:140" ht="22.5">
      <c r="A129" s="17">
        <v>109</v>
      </c>
      <c r="B129" s="17" t="s">
        <v>215</v>
      </c>
      <c r="C129" s="17">
        <v>1</v>
      </c>
      <c r="D129" s="17" t="s">
        <v>216</v>
      </c>
      <c r="E129" s="17">
        <v>0.6919750020263572</v>
      </c>
      <c r="F129" s="20">
        <v>1.3839500040527144</v>
      </c>
      <c r="G129" s="20">
        <v>0.5</v>
      </c>
      <c r="H129" s="54">
        <v>0.0006919750020263572</v>
      </c>
      <c r="I129" s="111" t="s">
        <v>215</v>
      </c>
      <c r="J129" s="112" t="s">
        <v>779</v>
      </c>
      <c r="K129" s="113" t="s">
        <v>780</v>
      </c>
      <c r="L129" s="114">
        <v>481.159</v>
      </c>
      <c r="M129" s="125">
        <v>1587.7522191209143</v>
      </c>
      <c r="N129" s="126">
        <v>1060.518558009526</v>
      </c>
      <c r="O129" s="127">
        <v>1882.6003751037454</v>
      </c>
      <c r="P129" s="128">
        <v>1043.7487400214898</v>
      </c>
      <c r="Q129" s="125">
        <v>812.4651102857891</v>
      </c>
      <c r="R129" s="57">
        <v>41.58272005719523</v>
      </c>
      <c r="S129" s="55">
        <v>11.71978493595672</v>
      </c>
      <c r="T129" s="56">
        <v>11.192391704197572</v>
      </c>
      <c r="U129" s="56">
        <v>0.13839500040527145</v>
      </c>
      <c r="V129" s="56">
        <v>0.07405036588736778</v>
      </c>
      <c r="W129" s="57">
        <v>274.33758902982174</v>
      </c>
      <c r="X129" s="55">
        <v>94.8767247417174</v>
      </c>
      <c r="Y129" s="55">
        <v>122.58361581098971</v>
      </c>
      <c r="Z129" s="55">
        <v>32.519832321540285</v>
      </c>
      <c r="AA129" s="55">
        <v>0</v>
      </c>
      <c r="AB129" s="55">
        <v>0.3650560417658196</v>
      </c>
      <c r="AC129" s="56">
        <v>77.4164881047637</v>
      </c>
      <c r="AD129" s="56">
        <v>12.282239342919908</v>
      </c>
      <c r="AE129" s="55">
        <v>1.7821343880089535</v>
      </c>
      <c r="AF129" s="55">
        <v>2.610904087837908</v>
      </c>
      <c r="AG129" s="55">
        <v>1.1730218077600127</v>
      </c>
      <c r="AH129" s="55">
        <v>178.4028980025314</v>
      </c>
      <c r="AI129" s="55">
        <v>4.594427205975572</v>
      </c>
      <c r="AJ129" s="56">
        <v>2.990529118233266</v>
      </c>
      <c r="AK129" s="57">
        <v>0</v>
      </c>
      <c r="AL129" s="56">
        <v>0.11133533821460265</v>
      </c>
      <c r="AM129" s="56">
        <v>1.492562749527703</v>
      </c>
      <c r="AN129" s="56">
        <v>0</v>
      </c>
      <c r="AO129" s="56">
        <v>0</v>
      </c>
      <c r="AP129" s="55">
        <v>0.2755014454681301</v>
      </c>
      <c r="AQ129" s="55">
        <v>0.03884370862854067</v>
      </c>
      <c r="AR129" s="55">
        <v>0</v>
      </c>
      <c r="AS129" s="55">
        <v>0</v>
      </c>
      <c r="AT129" s="55">
        <v>0.462092572309777</v>
      </c>
      <c r="AU129" s="56">
        <v>0.06762837232598787</v>
      </c>
      <c r="AV129" s="56">
        <v>0.044704557121450494</v>
      </c>
      <c r="AW129" s="56">
        <v>0.3311171566987212</v>
      </c>
      <c r="AX129" s="55">
        <v>89.4792158101584</v>
      </c>
      <c r="AY129" s="56">
        <v>86.6936293408208</v>
      </c>
      <c r="AZ129" s="56">
        <v>2.718020446463643</v>
      </c>
      <c r="BA129" s="56">
        <v>0.06756602287393564</v>
      </c>
      <c r="BB129" s="55">
        <v>36.16268219029468</v>
      </c>
      <c r="BC129" s="55">
        <v>83.82318526724015</v>
      </c>
      <c r="BD129" s="56">
        <v>36.13757614426832</v>
      </c>
      <c r="BE129" s="56">
        <v>34.547956081045974</v>
      </c>
      <c r="BF129" s="55">
        <v>21.818525684856773</v>
      </c>
      <c r="BG129" s="56">
        <v>11.407954543092824</v>
      </c>
      <c r="BH129" s="56">
        <v>0.1899372141017834</v>
      </c>
      <c r="BI129" s="56">
        <v>4.200690416265725</v>
      </c>
      <c r="BJ129" s="56">
        <v>5.606961524153139</v>
      </c>
      <c r="BK129" s="129">
        <v>419.152089018391</v>
      </c>
      <c r="BL129" s="55">
        <v>78.2633599288385</v>
      </c>
      <c r="BM129" s="56">
        <v>3.3783427099981505</v>
      </c>
      <c r="BN129" s="56">
        <v>0.9832716420143861</v>
      </c>
      <c r="BO129" s="56">
        <v>13.186888325896431</v>
      </c>
      <c r="BP129" s="56">
        <v>1.6663722386986421</v>
      </c>
      <c r="BQ129" s="56">
        <v>13.294378781234478</v>
      </c>
      <c r="BR129" s="56">
        <v>2.309299005110577</v>
      </c>
      <c r="BS129" s="56">
        <v>2.288120974563502</v>
      </c>
      <c r="BT129" s="56">
        <v>1.7352683832163587</v>
      </c>
      <c r="BU129" s="56">
        <v>3.627761301357763</v>
      </c>
      <c r="BV129" s="56">
        <v>6.572567488086059</v>
      </c>
      <c r="BW129" s="56">
        <v>0.3843220224499594</v>
      </c>
      <c r="BX129" s="56">
        <v>0.7448681205173342</v>
      </c>
      <c r="BY129" s="56">
        <v>9.283272265508906</v>
      </c>
      <c r="BZ129" s="56">
        <v>0.9677881947547485</v>
      </c>
      <c r="CA129" s="56">
        <v>6.887640052456673</v>
      </c>
      <c r="CB129" s="56">
        <v>0.907558624072292</v>
      </c>
      <c r="CC129" s="55">
        <v>1.5313025424028233</v>
      </c>
      <c r="CD129" s="55">
        <v>13.964344426686399</v>
      </c>
      <c r="CE129" s="55">
        <v>4.146467176130967</v>
      </c>
      <c r="CF129" s="55">
        <v>14.081270432435016</v>
      </c>
      <c r="CG129" s="56">
        <v>0</v>
      </c>
      <c r="CH129" s="56">
        <v>0</v>
      </c>
      <c r="CI129" s="56">
        <v>0</v>
      </c>
      <c r="CJ129" s="56">
        <v>5.8866819492101365</v>
      </c>
      <c r="CK129" s="56">
        <v>1.2357661396752426</v>
      </c>
      <c r="CL129" s="56">
        <v>1.2476333187158506</v>
      </c>
      <c r="CM129" s="56">
        <v>0.9855577885896346</v>
      </c>
      <c r="CN129" s="56">
        <v>0.055574144929222975</v>
      </c>
      <c r="CO129" s="56">
        <v>0.20772759108735364</v>
      </c>
      <c r="CP129" s="56">
        <v>0</v>
      </c>
      <c r="CQ129" s="56">
        <v>0</v>
      </c>
      <c r="CR129" s="56">
        <v>0</v>
      </c>
      <c r="CS129" s="56">
        <v>0</v>
      </c>
      <c r="CT129" s="56">
        <v>0</v>
      </c>
      <c r="CU129" s="55">
        <v>0</v>
      </c>
      <c r="CV129" s="56">
        <v>0</v>
      </c>
      <c r="CW129" s="56">
        <v>0</v>
      </c>
      <c r="CX129" s="56">
        <v>0</v>
      </c>
      <c r="CY129" s="56">
        <v>0</v>
      </c>
      <c r="CZ129" s="55">
        <v>197.50639601462305</v>
      </c>
      <c r="DA129" s="56">
        <v>3.7569493660099886</v>
      </c>
      <c r="DB129" s="56">
        <v>10.662317446000177</v>
      </c>
      <c r="DC129" s="56">
        <v>64.98731188650737</v>
      </c>
      <c r="DD129" s="56">
        <v>69.22314661057987</v>
      </c>
      <c r="DE129" s="56">
        <v>7.3845236190115955</v>
      </c>
      <c r="DF129" s="130">
        <v>48.67490787868459</v>
      </c>
      <c r="DG129" s="131">
        <v>21.371521679943637</v>
      </c>
      <c r="DH129" s="131">
        <v>8.569308690058795</v>
      </c>
      <c r="DI129" s="55">
        <v>28.094351347475577</v>
      </c>
      <c r="DJ129" s="56">
        <v>2.8046030522135097</v>
      </c>
      <c r="DK129" s="56">
        <v>9.747713333845985</v>
      </c>
      <c r="DL129" s="56">
        <v>0.28801290217994463</v>
      </c>
      <c r="DM129" s="55">
        <v>15.466155678268516</v>
      </c>
      <c r="DN129" s="56">
        <v>14.273265178454524</v>
      </c>
      <c r="DO129" s="56">
        <v>0.45816455683048635</v>
      </c>
      <c r="DP129" s="55">
        <v>9.704609079327208</v>
      </c>
      <c r="DQ129" s="55">
        <v>0.4326844140918074</v>
      </c>
      <c r="DR129" s="56">
        <v>0.07388410068189519</v>
      </c>
      <c r="DS129" s="56">
        <v>0</v>
      </c>
      <c r="DT129" s="55">
        <v>7.2862400994265935</v>
      </c>
      <c r="DU129" s="55">
        <v>0</v>
      </c>
      <c r="DV129" s="56">
        <v>0</v>
      </c>
      <c r="DW129" s="56">
        <v>0</v>
      </c>
      <c r="DX129" s="56">
        <v>0</v>
      </c>
      <c r="DY129" s="132">
        <v>124.85136929788283</v>
      </c>
      <c r="DZ129" s="55">
        <v>106.61629523712536</v>
      </c>
      <c r="EA129" s="56">
        <v>38.62432168991955</v>
      </c>
      <c r="EB129" s="56">
        <v>5.067929728010907</v>
      </c>
      <c r="EC129" s="56">
        <v>3.5820383698527927</v>
      </c>
      <c r="ED129" s="56">
        <v>7.675072065574997</v>
      </c>
      <c r="EE129" s="56">
        <v>7.486007743801945</v>
      </c>
      <c r="EF129" s="56">
        <v>44.18092563996517</v>
      </c>
      <c r="EG129" s="55">
        <v>18.23509484390815</v>
      </c>
      <c r="EH129" s="56">
        <v>5.222265404990867</v>
      </c>
      <c r="EI129" s="56">
        <v>13.012829438917281</v>
      </c>
      <c r="EJ129" s="56">
        <v>0</v>
      </c>
    </row>
    <row r="130" spans="1:140" ht="12.75">
      <c r="A130" s="10">
        <v>110</v>
      </c>
      <c r="B130" s="10" t="s">
        <v>218</v>
      </c>
      <c r="C130" s="10">
        <v>6</v>
      </c>
      <c r="D130" s="10" t="s">
        <v>219</v>
      </c>
      <c r="E130" s="10">
        <v>0</v>
      </c>
      <c r="F130" s="25">
        <v>0</v>
      </c>
      <c r="G130" s="25">
        <v>5.1</v>
      </c>
      <c r="H130" s="54">
        <v>0</v>
      </c>
      <c r="I130" s="111" t="s">
        <v>218</v>
      </c>
      <c r="J130" s="112" t="s">
        <v>778</v>
      </c>
      <c r="K130" s="113" t="s">
        <v>778</v>
      </c>
      <c r="L130" s="114">
        <v>5067.096</v>
      </c>
      <c r="M130" s="115">
        <v>893.1345488619123</v>
      </c>
      <c r="N130" s="116">
        <v>824.3703023396404</v>
      </c>
      <c r="O130" s="117">
        <v>945.2129048186225</v>
      </c>
      <c r="P130" s="118">
        <v>155.1939019904103</v>
      </c>
      <c r="Q130" s="115">
        <v>59.32964364598579</v>
      </c>
      <c r="R130" s="53">
        <v>20.659012578407832</v>
      </c>
      <c r="S130" s="53">
        <v>0.669028177086047</v>
      </c>
      <c r="T130" s="54">
        <v>0.5770603122577508</v>
      </c>
      <c r="U130" s="54">
        <v>0</v>
      </c>
      <c r="V130" s="54">
        <v>0</v>
      </c>
      <c r="W130" s="53">
        <v>0.07894067923718044</v>
      </c>
      <c r="X130" s="53">
        <v>13.036891347627911</v>
      </c>
      <c r="Y130" s="53">
        <v>0.2153541199929901</v>
      </c>
      <c r="Z130" s="53">
        <v>0.036517958215119675</v>
      </c>
      <c r="AA130" s="53">
        <v>0</v>
      </c>
      <c r="AB130" s="53">
        <v>0.04793475394979689</v>
      </c>
      <c r="AC130" s="54">
        <v>0.11938988327831168</v>
      </c>
      <c r="AD130" s="54">
        <v>0.011511524549761839</v>
      </c>
      <c r="AE130" s="53">
        <v>2.054462753419316</v>
      </c>
      <c r="AF130" s="53">
        <v>1.463321397502633</v>
      </c>
      <c r="AG130" s="53">
        <v>0.08696105224767797</v>
      </c>
      <c r="AH130" s="53">
        <v>0</v>
      </c>
      <c r="AI130" s="53">
        <v>0</v>
      </c>
      <c r="AJ130" s="54">
        <v>0</v>
      </c>
      <c r="AK130" s="53">
        <v>0</v>
      </c>
      <c r="AL130" s="54">
        <v>0</v>
      </c>
      <c r="AM130" s="54">
        <v>0</v>
      </c>
      <c r="AN130" s="54">
        <v>0</v>
      </c>
      <c r="AO130" s="54">
        <v>0</v>
      </c>
      <c r="AP130" s="53">
        <v>0</v>
      </c>
      <c r="AQ130" s="53">
        <v>0</v>
      </c>
      <c r="AR130" s="53">
        <v>0</v>
      </c>
      <c r="AS130" s="53">
        <v>0</v>
      </c>
      <c r="AT130" s="53">
        <v>0.02897714983098801</v>
      </c>
      <c r="AU130" s="54">
        <v>0.02897714983098801</v>
      </c>
      <c r="AV130" s="54">
        <v>0</v>
      </c>
      <c r="AW130" s="54">
        <v>0</v>
      </c>
      <c r="AX130" s="53">
        <v>51.24167767889142</v>
      </c>
      <c r="AY130" s="54">
        <v>41.75200154092206</v>
      </c>
      <c r="AZ130" s="54">
        <v>9.462808677790989</v>
      </c>
      <c r="BA130" s="54">
        <v>0.02687535424629808</v>
      </c>
      <c r="BB130" s="53">
        <v>1.1147982986704812</v>
      </c>
      <c r="BC130" s="53">
        <v>42.59062784679825</v>
      </c>
      <c r="BD130" s="54">
        <v>0.3784534573649286</v>
      </c>
      <c r="BE130" s="54">
        <v>30.467688001174643</v>
      </c>
      <c r="BF130" s="53">
        <v>0.9171308378605812</v>
      </c>
      <c r="BG130" s="54">
        <v>0.2288628437274526</v>
      </c>
      <c r="BH130" s="54">
        <v>0</v>
      </c>
      <c r="BI130" s="54">
        <v>0</v>
      </c>
      <c r="BJ130" s="54">
        <v>0.6544182308762259</v>
      </c>
      <c r="BK130" s="119">
        <v>659.5499670817368</v>
      </c>
      <c r="BL130" s="53">
        <v>76.80683373672021</v>
      </c>
      <c r="BM130" s="54">
        <v>2.7443707401635966</v>
      </c>
      <c r="BN130" s="54">
        <v>3.5431063473042546</v>
      </c>
      <c r="BO130" s="54">
        <v>15.417381079813765</v>
      </c>
      <c r="BP130" s="54">
        <v>5.735338347645279</v>
      </c>
      <c r="BQ130" s="54">
        <v>5.375581990157676</v>
      </c>
      <c r="BR130" s="54">
        <v>3.362124972568114</v>
      </c>
      <c r="BS130" s="54">
        <v>10.666283014965575</v>
      </c>
      <c r="BT130" s="54">
        <v>1.012078713330081</v>
      </c>
      <c r="BU130" s="54">
        <v>5.392562130261594</v>
      </c>
      <c r="BV130" s="54">
        <v>3.4046838662618595</v>
      </c>
      <c r="BW130" s="54">
        <v>1.7467440916848627</v>
      </c>
      <c r="BX130" s="54">
        <v>1.51892129140636</v>
      </c>
      <c r="BY130" s="54">
        <v>1.264868476934323</v>
      </c>
      <c r="BZ130" s="54">
        <v>1.213659658313164</v>
      </c>
      <c r="CA130" s="54">
        <v>1.610020808763047</v>
      </c>
      <c r="CB130" s="54">
        <v>2.6336051260919473</v>
      </c>
      <c r="CC130" s="53">
        <v>1.6396748749184937</v>
      </c>
      <c r="CD130" s="53">
        <v>7.307633405800878</v>
      </c>
      <c r="CE130" s="53">
        <v>1.4220946277710151</v>
      </c>
      <c r="CF130" s="53">
        <v>14.540048185390608</v>
      </c>
      <c r="CG130" s="54">
        <v>0</v>
      </c>
      <c r="CH130" s="54">
        <v>0</v>
      </c>
      <c r="CI130" s="54">
        <v>0.9625355430408267</v>
      </c>
      <c r="CJ130" s="54">
        <v>5.2803005903184</v>
      </c>
      <c r="CK130" s="54">
        <v>1.8134233099195278</v>
      </c>
      <c r="CL130" s="54">
        <v>0.21288919728380915</v>
      </c>
      <c r="CM130" s="54">
        <v>0.19080751578418884</v>
      </c>
      <c r="CN130" s="54">
        <v>0.10721920405691938</v>
      </c>
      <c r="CO130" s="54">
        <v>1.1026138048302223</v>
      </c>
      <c r="CP130" s="54">
        <v>0</v>
      </c>
      <c r="CQ130" s="54">
        <v>0</v>
      </c>
      <c r="CR130" s="54">
        <v>0</v>
      </c>
      <c r="CS130" s="54">
        <v>0</v>
      </c>
      <c r="CT130" s="54">
        <v>0</v>
      </c>
      <c r="CU130" s="53">
        <v>0</v>
      </c>
      <c r="CV130" s="54">
        <v>0</v>
      </c>
      <c r="CW130" s="54">
        <v>0</v>
      </c>
      <c r="CX130" s="54">
        <v>0</v>
      </c>
      <c r="CY130" s="54">
        <v>0</v>
      </c>
      <c r="CZ130" s="53">
        <v>417.7742043963643</v>
      </c>
      <c r="DA130" s="54">
        <v>6.92708209988522</v>
      </c>
      <c r="DB130" s="54">
        <v>10.621176310849451</v>
      </c>
      <c r="DC130" s="54">
        <v>214.1301447614176</v>
      </c>
      <c r="DD130" s="54">
        <v>165.0998520651671</v>
      </c>
      <c r="DE130" s="54">
        <v>3.997905309076442</v>
      </c>
      <c r="DF130" s="120">
        <v>63.001214107646675</v>
      </c>
      <c r="DG130" s="121">
        <v>56.69801795742571</v>
      </c>
      <c r="DH130" s="121">
        <v>3.3935019190479125</v>
      </c>
      <c r="DI130" s="53">
        <v>49.455585605640785</v>
      </c>
      <c r="DJ130" s="54">
        <v>3.411350406623439</v>
      </c>
      <c r="DK130" s="54">
        <v>35.27754358709605</v>
      </c>
      <c r="DL130" s="54">
        <v>0.13234602225811393</v>
      </c>
      <c r="DM130" s="53">
        <v>16.38967763784227</v>
      </c>
      <c r="DN130" s="54">
        <v>15.146776378422672</v>
      </c>
      <c r="DO130" s="54">
        <v>0.43633671041559113</v>
      </c>
      <c r="DP130" s="53">
        <v>0.6568298686269216</v>
      </c>
      <c r="DQ130" s="53">
        <v>1.3472766255069968</v>
      </c>
      <c r="DR130" s="54">
        <v>0.5690991447566811</v>
      </c>
      <c r="DS130" s="54">
        <v>0</v>
      </c>
      <c r="DT130" s="53">
        <v>9.209010447009492</v>
      </c>
      <c r="DU130" s="53">
        <v>0</v>
      </c>
      <c r="DV130" s="54">
        <v>0</v>
      </c>
      <c r="DW130" s="54">
        <v>0</v>
      </c>
      <c r="DX130" s="54">
        <v>0</v>
      </c>
      <c r="DY130" s="122">
        <v>78.3904824380671</v>
      </c>
      <c r="DZ130" s="53">
        <v>54.65536867665425</v>
      </c>
      <c r="EA130" s="54">
        <v>12.544342953044506</v>
      </c>
      <c r="EB130" s="54">
        <v>13.348742553920433</v>
      </c>
      <c r="EC130" s="54">
        <v>4.060248710504005</v>
      </c>
      <c r="ED130" s="54">
        <v>1.2745347631069157</v>
      </c>
      <c r="EE130" s="54">
        <v>9.079093824154901</v>
      </c>
      <c r="EF130" s="54">
        <v>14.348401924889522</v>
      </c>
      <c r="EG130" s="53">
        <v>23.73511376141285</v>
      </c>
      <c r="EH130" s="54">
        <v>14.797232971311379</v>
      </c>
      <c r="EI130" s="54">
        <v>8.859009183958623</v>
      </c>
      <c r="EJ130" s="54">
        <v>0.02921791890266141</v>
      </c>
    </row>
    <row r="131" spans="1:140" ht="12.75">
      <c r="A131" s="7">
        <v>111</v>
      </c>
      <c r="B131" s="7" t="s">
        <v>220</v>
      </c>
      <c r="C131" s="7">
        <v>5</v>
      </c>
      <c r="D131" s="7" t="s">
        <v>221</v>
      </c>
      <c r="E131" s="7">
        <v>785.7456784653701</v>
      </c>
      <c r="F131" s="24">
        <v>3.6192799560818525</v>
      </c>
      <c r="G131" s="24">
        <v>217.1</v>
      </c>
      <c r="H131" s="54">
        <v>0.7857456784653701</v>
      </c>
      <c r="I131" s="111" t="s">
        <v>220</v>
      </c>
      <c r="J131" s="112" t="s">
        <v>781</v>
      </c>
      <c r="K131" s="113" t="s">
        <v>780</v>
      </c>
      <c r="L131" s="114">
        <v>217131.2</v>
      </c>
      <c r="M131" s="125">
        <v>748.883347948153</v>
      </c>
      <c r="N131" s="126">
        <v>709.7528365837283</v>
      </c>
      <c r="O131" s="127">
        <v>787.965505693818</v>
      </c>
      <c r="P131" s="128">
        <v>219.5427465053387</v>
      </c>
      <c r="Q131" s="125">
        <v>121.95087578385788</v>
      </c>
      <c r="R131" s="57">
        <v>58.508726521107974</v>
      </c>
      <c r="S131" s="55">
        <v>1.2400999948418283</v>
      </c>
      <c r="T131" s="56">
        <v>0.4182204584140833</v>
      </c>
      <c r="U131" s="56">
        <v>0.3619279956081853</v>
      </c>
      <c r="V131" s="56">
        <v>0.0015818086023565473</v>
      </c>
      <c r="W131" s="57">
        <v>0.7884633806656989</v>
      </c>
      <c r="X131" s="55">
        <v>16.3497968048811</v>
      </c>
      <c r="Y131" s="55">
        <v>17.604535875083815</v>
      </c>
      <c r="Z131" s="55">
        <v>0.14479646407333446</v>
      </c>
      <c r="AA131" s="55">
        <v>0</v>
      </c>
      <c r="AB131" s="55">
        <v>0.019807148857464978</v>
      </c>
      <c r="AC131" s="56">
        <v>13.990306321707797</v>
      </c>
      <c r="AD131" s="56">
        <v>3.4496276905391756</v>
      </c>
      <c r="AE131" s="55">
        <v>2.548547606239914</v>
      </c>
      <c r="AF131" s="55">
        <v>1.4089177418998282</v>
      </c>
      <c r="AG131" s="55">
        <v>0.5975373414783319</v>
      </c>
      <c r="AH131" s="55">
        <v>3.172965009174177</v>
      </c>
      <c r="AI131" s="55">
        <v>0.030366386774447893</v>
      </c>
      <c r="AJ131" s="56">
        <v>0</v>
      </c>
      <c r="AK131" s="57">
        <v>0</v>
      </c>
      <c r="AL131" s="56">
        <v>0.026704084903505343</v>
      </c>
      <c r="AM131" s="56">
        <v>0</v>
      </c>
      <c r="AN131" s="56">
        <v>0.0036623018709425453</v>
      </c>
      <c r="AO131" s="56">
        <v>0</v>
      </c>
      <c r="AP131" s="55">
        <v>0.2076800570346408</v>
      </c>
      <c r="AQ131" s="55">
        <v>0.24869760771367722</v>
      </c>
      <c r="AR131" s="55">
        <v>0.1015289833980561</v>
      </c>
      <c r="AS131" s="55">
        <v>0.011259321553051795</v>
      </c>
      <c r="AT131" s="55">
        <v>0.00998221351883101</v>
      </c>
      <c r="AU131" s="56">
        <v>0.0013419996757720676</v>
      </c>
      <c r="AV131" s="56">
        <v>0.0005725570530628486</v>
      </c>
      <c r="AW131" s="56">
        <v>0.000723755959530459</v>
      </c>
      <c r="AX131" s="55">
        <v>48.965740529228405</v>
      </c>
      <c r="AY131" s="56">
        <v>48.31981769547628</v>
      </c>
      <c r="AZ131" s="56">
        <v>0.5910771920387304</v>
      </c>
      <c r="BA131" s="56">
        <v>0.05480916607102065</v>
      </c>
      <c r="BB131" s="55">
        <v>4.790191368168186</v>
      </c>
      <c r="BC131" s="55">
        <v>33.73785987458274</v>
      </c>
      <c r="BD131" s="56">
        <v>20.880370946229743</v>
      </c>
      <c r="BE131" s="56">
        <v>8.137513171759746</v>
      </c>
      <c r="BF131" s="55">
        <v>10.098101977053505</v>
      </c>
      <c r="BG131" s="56">
        <v>4.53583455532876</v>
      </c>
      <c r="BH131" s="56">
        <v>0.0007037680443897514</v>
      </c>
      <c r="BI131" s="56">
        <v>0.002575309306078537</v>
      </c>
      <c r="BJ131" s="56">
        <v>4.423419112499723</v>
      </c>
      <c r="BK131" s="129">
        <v>453.92384880662013</v>
      </c>
      <c r="BL131" s="55">
        <v>86.64282240415011</v>
      </c>
      <c r="BM131" s="56">
        <v>4.771585106147803</v>
      </c>
      <c r="BN131" s="56">
        <v>0.6907049746881149</v>
      </c>
      <c r="BO131" s="56">
        <v>3.4636864715895275</v>
      </c>
      <c r="BP131" s="56">
        <v>10.502746726403206</v>
      </c>
      <c r="BQ131" s="56">
        <v>7.514723816752268</v>
      </c>
      <c r="BR131" s="56">
        <v>2.3745772141451806</v>
      </c>
      <c r="BS131" s="56">
        <v>14.546504601825992</v>
      </c>
      <c r="BT131" s="56">
        <v>0.5618874671166556</v>
      </c>
      <c r="BU131" s="56">
        <v>9.893212030330048</v>
      </c>
      <c r="BV131" s="56">
        <v>4.747217350615664</v>
      </c>
      <c r="BW131" s="56">
        <v>0.9975328280781387</v>
      </c>
      <c r="BX131" s="56">
        <v>3.2039527253568347</v>
      </c>
      <c r="BY131" s="56">
        <v>3.106113262396192</v>
      </c>
      <c r="BZ131" s="56">
        <v>2.2055167566890437</v>
      </c>
      <c r="CA131" s="56">
        <v>6.385927033977613</v>
      </c>
      <c r="CB131" s="56">
        <v>4.419291193527231</v>
      </c>
      <c r="CC131" s="55">
        <v>1.1242129182724545</v>
      </c>
      <c r="CD131" s="55">
        <v>21.31275929023558</v>
      </c>
      <c r="CE131" s="55">
        <v>4.939888878245043</v>
      </c>
      <c r="CF131" s="55">
        <v>16.278033741811402</v>
      </c>
      <c r="CG131" s="56">
        <v>0.3287814464250186</v>
      </c>
      <c r="CH131" s="56">
        <v>0.004778815757477506</v>
      </c>
      <c r="CI131" s="56">
        <v>0.5562977591428593</v>
      </c>
      <c r="CJ131" s="56">
        <v>1.7409759629201147</v>
      </c>
      <c r="CK131" s="56">
        <v>0.8170921544209215</v>
      </c>
      <c r="CL131" s="56">
        <v>3.624422929546744</v>
      </c>
      <c r="CM131" s="56">
        <v>0.5229027426735541</v>
      </c>
      <c r="CN131" s="56">
        <v>0.06103309888215051</v>
      </c>
      <c r="CO131" s="56">
        <v>0.918406014428143</v>
      </c>
      <c r="CP131" s="56">
        <v>0.0020260561356451766</v>
      </c>
      <c r="CQ131" s="56">
        <v>0</v>
      </c>
      <c r="CR131" s="56">
        <v>0</v>
      </c>
      <c r="CS131" s="56">
        <v>0</v>
      </c>
      <c r="CT131" s="56">
        <v>0</v>
      </c>
      <c r="CU131" s="55">
        <v>0.07072921809486614</v>
      </c>
      <c r="CV131" s="56">
        <v>0.002633522957548247</v>
      </c>
      <c r="CW131" s="56">
        <v>0</v>
      </c>
      <c r="CX131" s="56">
        <v>0</v>
      </c>
      <c r="CY131" s="56">
        <v>0</v>
      </c>
      <c r="CZ131" s="55">
        <v>215.86354241122416</v>
      </c>
      <c r="DA131" s="56">
        <v>5.369923806435924</v>
      </c>
      <c r="DB131" s="56">
        <v>18.154507505139748</v>
      </c>
      <c r="DC131" s="56">
        <v>101.49232353526347</v>
      </c>
      <c r="DD131" s="56">
        <v>56.96265667946384</v>
      </c>
      <c r="DE131" s="56">
        <v>3.776727619061655</v>
      </c>
      <c r="DF131" s="130">
        <v>50.54004214963119</v>
      </c>
      <c r="DG131" s="131">
        <v>33.686328818705</v>
      </c>
      <c r="DH131" s="131">
        <v>6.9210504985004455</v>
      </c>
      <c r="DI131" s="55">
        <v>28.770448466180813</v>
      </c>
      <c r="DJ131" s="56">
        <v>6.025495184478324</v>
      </c>
      <c r="DK131" s="56">
        <v>10.670414938065095</v>
      </c>
      <c r="DL131" s="56">
        <v>0.41494336143308747</v>
      </c>
      <c r="DM131" s="55">
        <v>17.544484624964078</v>
      </c>
      <c r="DN131" s="56">
        <v>13.527452526398784</v>
      </c>
      <c r="DO131" s="56">
        <v>0.8002323019446307</v>
      </c>
      <c r="DP131" s="55">
        <v>1.5111084910874162</v>
      </c>
      <c r="DQ131" s="55">
        <v>1.69234039143154</v>
      </c>
      <c r="DR131" s="56">
        <v>0.33754587088359483</v>
      </c>
      <c r="DS131" s="56">
        <v>0.08065013227025872</v>
      </c>
      <c r="DT131" s="55">
        <v>7.566766084284525</v>
      </c>
      <c r="DU131" s="55">
        <v>0.06672058184176204</v>
      </c>
      <c r="DV131" s="56">
        <v>0</v>
      </c>
      <c r="DW131" s="56">
        <v>0.0016987885665440986</v>
      </c>
      <c r="DX131" s="56">
        <v>0</v>
      </c>
      <c r="DY131" s="132">
        <v>75.41675263619415</v>
      </c>
      <c r="DZ131" s="55">
        <v>50.56712255078956</v>
      </c>
      <c r="EA131" s="56">
        <v>23.89207078485266</v>
      </c>
      <c r="EB131" s="56">
        <v>3.3374208773313088</v>
      </c>
      <c r="EC131" s="56">
        <v>5.515388852454184</v>
      </c>
      <c r="ED131" s="56">
        <v>6.049913600624875</v>
      </c>
      <c r="EE131" s="56">
        <v>4.787137914772266</v>
      </c>
      <c r="EF131" s="56">
        <v>6.985191441856352</v>
      </c>
      <c r="EG131" s="55">
        <v>24.849639296425387</v>
      </c>
      <c r="EH131" s="56">
        <v>11.311170389147206</v>
      </c>
      <c r="EI131" s="56">
        <v>9.442691791875141</v>
      </c>
      <c r="EJ131" s="56">
        <v>3.8226500843729507</v>
      </c>
    </row>
    <row r="132" spans="1:140" ht="12.75">
      <c r="A132" s="7">
        <v>112</v>
      </c>
      <c r="B132" s="7" t="s">
        <v>222</v>
      </c>
      <c r="C132" s="7">
        <v>5</v>
      </c>
      <c r="D132" s="7" t="s">
        <v>223</v>
      </c>
      <c r="E132" s="7">
        <v>60.307965013171064</v>
      </c>
      <c r="F132" s="24">
        <v>0.7510331882088551</v>
      </c>
      <c r="G132" s="24">
        <v>80.3</v>
      </c>
      <c r="H132" s="54">
        <v>0.060307965013171067</v>
      </c>
      <c r="I132" s="111" t="s">
        <v>222</v>
      </c>
      <c r="J132" s="112" t="s">
        <v>781</v>
      </c>
      <c r="K132" s="113" t="s">
        <v>780</v>
      </c>
      <c r="L132" s="114">
        <v>80278.21</v>
      </c>
      <c r="M132" s="125">
        <v>642.5371093849749</v>
      </c>
      <c r="N132" s="126">
        <v>606.7183057243366</v>
      </c>
      <c r="O132" s="127">
        <v>676.5995824987605</v>
      </c>
      <c r="P132" s="128">
        <v>157.26014568585921</v>
      </c>
      <c r="Q132" s="125">
        <v>92.97290011822633</v>
      </c>
      <c r="R132" s="57">
        <v>24.585563131016496</v>
      </c>
      <c r="S132" s="55">
        <v>1.2677674302902369</v>
      </c>
      <c r="T132" s="56">
        <v>0.8491199542192084</v>
      </c>
      <c r="U132" s="56">
        <v>0.07510331882088551</v>
      </c>
      <c r="V132" s="56">
        <v>0.0014799781908440659</v>
      </c>
      <c r="W132" s="57">
        <v>9.683823294017143</v>
      </c>
      <c r="X132" s="55">
        <v>13.387954215720553</v>
      </c>
      <c r="Y132" s="55">
        <v>4.595391451802425</v>
      </c>
      <c r="Z132" s="55">
        <v>0.12162964271375755</v>
      </c>
      <c r="AA132" s="55">
        <v>0</v>
      </c>
      <c r="AB132" s="55">
        <v>0.022907586006215133</v>
      </c>
      <c r="AC132" s="56">
        <v>4.015831942441168</v>
      </c>
      <c r="AD132" s="56">
        <v>0.4350215332404646</v>
      </c>
      <c r="AE132" s="55">
        <v>2.5656351829469037</v>
      </c>
      <c r="AF132" s="55">
        <v>2.922718381488575</v>
      </c>
      <c r="AG132" s="55">
        <v>1.3528004672749927</v>
      </c>
      <c r="AH132" s="55">
        <v>5.3884933408455415</v>
      </c>
      <c r="AI132" s="55">
        <v>0.9966973603422398</v>
      </c>
      <c r="AJ132" s="56">
        <v>0</v>
      </c>
      <c r="AK132" s="57">
        <v>0</v>
      </c>
      <c r="AL132" s="56">
        <v>0.11406445161146467</v>
      </c>
      <c r="AM132" s="56">
        <v>0.8790702981543809</v>
      </c>
      <c r="AN132" s="56">
        <v>0.003562735143197637</v>
      </c>
      <c r="AO132" s="56">
        <v>0</v>
      </c>
      <c r="AP132" s="55">
        <v>0.4317911423286592</v>
      </c>
      <c r="AQ132" s="55">
        <v>0.18685020505564334</v>
      </c>
      <c r="AR132" s="55">
        <v>0.20502014182927097</v>
      </c>
      <c r="AS132" s="55">
        <v>0.015308637300208861</v>
      </c>
      <c r="AT132" s="55">
        <v>0.03920553285879194</v>
      </c>
      <c r="AU132" s="56">
        <v>0.013303485466355066</v>
      </c>
      <c r="AV132" s="56">
        <v>0.016352880812863166</v>
      </c>
      <c r="AW132" s="56">
        <v>0.00015745243946022213</v>
      </c>
      <c r="AX132" s="55">
        <v>34.959100358615366</v>
      </c>
      <c r="AY132" s="56">
        <v>33.25136422448881</v>
      </c>
      <c r="AZ132" s="56">
        <v>1.5595788695338375</v>
      </c>
      <c r="BA132" s="56">
        <v>0.14816511230133306</v>
      </c>
      <c r="BB132" s="55">
        <v>2.500055743644508</v>
      </c>
      <c r="BC132" s="55">
        <v>23.551945166689688</v>
      </c>
      <c r="BD132" s="56">
        <v>13.84603617843497</v>
      </c>
      <c r="BE132" s="56">
        <v>5.765606881369178</v>
      </c>
      <c r="BF132" s="55">
        <v>3.2761467900193586</v>
      </c>
      <c r="BG132" s="56">
        <v>0.11185015211475194</v>
      </c>
      <c r="BH132" s="56">
        <v>0.014264020087144441</v>
      </c>
      <c r="BI132" s="56">
        <v>0.029938136388442144</v>
      </c>
      <c r="BJ132" s="56">
        <v>2.1346440086294898</v>
      </c>
      <c r="BK132" s="129">
        <v>424.89250819120156</v>
      </c>
      <c r="BL132" s="55">
        <v>79.83155080313823</v>
      </c>
      <c r="BM132" s="56">
        <v>6.16338979157607</v>
      </c>
      <c r="BN132" s="56">
        <v>1.9881322715092922</v>
      </c>
      <c r="BO132" s="56">
        <v>15.203191501155791</v>
      </c>
      <c r="BP132" s="56">
        <v>6.938375930405025</v>
      </c>
      <c r="BQ132" s="56">
        <v>10.207178261697665</v>
      </c>
      <c r="BR132" s="56">
        <v>1.304250555661368</v>
      </c>
      <c r="BS132" s="56">
        <v>13.210733024565444</v>
      </c>
      <c r="BT132" s="56">
        <v>0.11077800563814263</v>
      </c>
      <c r="BU132" s="56">
        <v>4.646173600532448</v>
      </c>
      <c r="BV132" s="56">
        <v>4.303774336772083</v>
      </c>
      <c r="BW132" s="56">
        <v>0.33946409617254797</v>
      </c>
      <c r="BX132" s="56">
        <v>1.2556271496337548</v>
      </c>
      <c r="BY132" s="56">
        <v>0.8469775297680405</v>
      </c>
      <c r="BZ132" s="56">
        <v>1.0617077784868396</v>
      </c>
      <c r="CA132" s="56">
        <v>3.0358362499612284</v>
      </c>
      <c r="CB132" s="56">
        <v>3.1622429050174383</v>
      </c>
      <c r="CC132" s="55">
        <v>0.9192109540060746</v>
      </c>
      <c r="CD132" s="55">
        <v>15.623106195317508</v>
      </c>
      <c r="CE132" s="55">
        <v>3.073248643685503</v>
      </c>
      <c r="CF132" s="55">
        <v>16.587552213732717</v>
      </c>
      <c r="CG132" s="56">
        <v>0.21421715805571648</v>
      </c>
      <c r="CH132" s="56">
        <v>0.00393543901888196</v>
      </c>
      <c r="CI132" s="56">
        <v>0.4570243905538004</v>
      </c>
      <c r="CJ132" s="56">
        <v>1.2499618514164677</v>
      </c>
      <c r="CK132" s="56">
        <v>0.65896250053408</v>
      </c>
      <c r="CL132" s="56">
        <v>4.810271678952483</v>
      </c>
      <c r="CM132" s="56">
        <v>0.9513125666354543</v>
      </c>
      <c r="CN132" s="56">
        <v>0.047719300168750645</v>
      </c>
      <c r="CO132" s="56">
        <v>1.5766295735791815</v>
      </c>
      <c r="CP132" s="56">
        <v>0</v>
      </c>
      <c r="CQ132" s="56">
        <v>0</v>
      </c>
      <c r="CR132" s="56">
        <v>0</v>
      </c>
      <c r="CS132" s="56">
        <v>0</v>
      </c>
      <c r="CT132" s="56">
        <v>0</v>
      </c>
      <c r="CU132" s="55">
        <v>0.031186046624607097</v>
      </c>
      <c r="CV132" s="56">
        <v>0.001396144732175767</v>
      </c>
      <c r="CW132" s="56">
        <v>0</v>
      </c>
      <c r="CX132" s="56">
        <v>0</v>
      </c>
      <c r="CY132" s="56">
        <v>0</v>
      </c>
      <c r="CZ132" s="55">
        <v>199.3202140406469</v>
      </c>
      <c r="DA132" s="56">
        <v>5.244033218976855</v>
      </c>
      <c r="DB132" s="56">
        <v>9.31829197487089</v>
      </c>
      <c r="DC132" s="56">
        <v>82.43682812558974</v>
      </c>
      <c r="DD132" s="56">
        <v>72.63273558291844</v>
      </c>
      <c r="DE132" s="56">
        <v>4.0274253748308535</v>
      </c>
      <c r="DF132" s="130">
        <v>63.92456931961985</v>
      </c>
      <c r="DG132" s="131">
        <v>52.18160693916816</v>
      </c>
      <c r="DH132" s="131">
        <v>3.1298929061821377</v>
      </c>
      <c r="DI132" s="55">
        <v>24.022421526339464</v>
      </c>
      <c r="DJ132" s="56">
        <v>4.043875666883952</v>
      </c>
      <c r="DK132" s="56">
        <v>9.053200114950245</v>
      </c>
      <c r="DL132" s="56">
        <v>0.3468074337980381</v>
      </c>
      <c r="DM132" s="55">
        <v>12.929112395505578</v>
      </c>
      <c r="DN132" s="56">
        <v>10.23188359581012</v>
      </c>
      <c r="DO132" s="56">
        <v>0.8841118903871922</v>
      </c>
      <c r="DP132" s="55">
        <v>0.9353563065245227</v>
      </c>
      <c r="DQ132" s="55">
        <v>1.1865334316746723</v>
      </c>
      <c r="DR132" s="56">
        <v>0.23369791130121115</v>
      </c>
      <c r="DS132" s="56">
        <v>0.014063716667324793</v>
      </c>
      <c r="DT132" s="55">
        <v>6.4736657680832685</v>
      </c>
      <c r="DU132" s="55">
        <v>0.03479125904775405</v>
      </c>
      <c r="DV132" s="56">
        <v>0</v>
      </c>
      <c r="DW132" s="56">
        <v>0</v>
      </c>
      <c r="DX132" s="56">
        <v>0</v>
      </c>
      <c r="DY132" s="132">
        <v>60.384580074717654</v>
      </c>
      <c r="DZ132" s="55">
        <v>44.96698419160068</v>
      </c>
      <c r="EA132" s="56">
        <v>15.444004045431505</v>
      </c>
      <c r="EB132" s="56">
        <v>3.171962852684433</v>
      </c>
      <c r="EC132" s="56">
        <v>5.967478597243262</v>
      </c>
      <c r="ED132" s="56">
        <v>4.203522973419561</v>
      </c>
      <c r="EE132" s="56">
        <v>5.205216957378596</v>
      </c>
      <c r="EF132" s="56">
        <v>10.97479751977529</v>
      </c>
      <c r="EG132" s="55">
        <v>15.417595883116974</v>
      </c>
      <c r="EH132" s="56">
        <v>11.033068624723946</v>
      </c>
      <c r="EI132" s="56">
        <v>4.2019447120208575</v>
      </c>
      <c r="EJ132" s="56">
        <v>0.03688061804068626</v>
      </c>
    </row>
    <row r="133" spans="1:140" ht="22.5">
      <c r="A133" s="12">
        <v>113</v>
      </c>
      <c r="B133" s="12" t="s">
        <v>224</v>
      </c>
      <c r="C133" s="12">
        <v>9</v>
      </c>
      <c r="D133" s="12" t="s">
        <v>225</v>
      </c>
      <c r="E133" s="12">
        <v>0</v>
      </c>
      <c r="F133" s="28">
        <v>0</v>
      </c>
      <c r="G133" s="28">
        <v>4.3</v>
      </c>
      <c r="H133" s="54">
        <v>0</v>
      </c>
      <c r="I133" s="111" t="s">
        <v>468</v>
      </c>
      <c r="J133" s="112" t="s">
        <v>778</v>
      </c>
      <c r="K133" s="113" t="s">
        <v>778</v>
      </c>
      <c r="L133" s="114">
        <v>4270.386</v>
      </c>
      <c r="M133" s="115">
        <v>1128.8441185410404</v>
      </c>
      <c r="N133" s="116">
        <v>1095.8449930502957</v>
      </c>
      <c r="O133" s="117">
        <v>1155.3513248726947</v>
      </c>
      <c r="P133" s="118">
        <v>53.14747191471684</v>
      </c>
      <c r="Q133" s="115">
        <v>23.123066626763947</v>
      </c>
      <c r="R133" s="53">
        <v>16.25496383699272</v>
      </c>
      <c r="S133" s="53">
        <v>0.25321130221015153</v>
      </c>
      <c r="T133" s="54">
        <v>0.04186740964399939</v>
      </c>
      <c r="U133" s="54">
        <v>0</v>
      </c>
      <c r="V133" s="54">
        <v>0</v>
      </c>
      <c r="W133" s="53">
        <v>2.8100504263549007</v>
      </c>
      <c r="X133" s="53">
        <v>0.7644390928595213</v>
      </c>
      <c r="Y133" s="53">
        <v>0.060577662066145774</v>
      </c>
      <c r="Z133" s="53">
        <v>0</v>
      </c>
      <c r="AA133" s="53">
        <v>0.031296936623527706</v>
      </c>
      <c r="AB133" s="53">
        <v>0</v>
      </c>
      <c r="AC133" s="54">
        <v>0</v>
      </c>
      <c r="AD133" s="54">
        <v>0.029280725442618068</v>
      </c>
      <c r="AE133" s="53">
        <v>0.7494591823783611</v>
      </c>
      <c r="AF133" s="53">
        <v>0.39426178336103573</v>
      </c>
      <c r="AG133" s="53">
        <v>0.17713152862528114</v>
      </c>
      <c r="AH133" s="53">
        <v>0</v>
      </c>
      <c r="AI133" s="53">
        <v>0</v>
      </c>
      <c r="AJ133" s="54">
        <v>0</v>
      </c>
      <c r="AK133" s="53">
        <v>0</v>
      </c>
      <c r="AL133" s="54">
        <v>0</v>
      </c>
      <c r="AM133" s="54">
        <v>0</v>
      </c>
      <c r="AN133" s="54">
        <v>0</v>
      </c>
      <c r="AO133" s="54">
        <v>0</v>
      </c>
      <c r="AP133" s="53">
        <v>0</v>
      </c>
      <c r="AQ133" s="53">
        <v>0</v>
      </c>
      <c r="AR133" s="53">
        <v>0</v>
      </c>
      <c r="AS133" s="53">
        <v>0</v>
      </c>
      <c r="AT133" s="53">
        <v>0</v>
      </c>
      <c r="AU133" s="54">
        <v>0</v>
      </c>
      <c r="AV133" s="54">
        <v>0</v>
      </c>
      <c r="AW133" s="54">
        <v>0</v>
      </c>
      <c r="AX133" s="53">
        <v>20.874520476603283</v>
      </c>
      <c r="AY133" s="54">
        <v>19.795791293808097</v>
      </c>
      <c r="AZ133" s="54">
        <v>0.7793791942929749</v>
      </c>
      <c r="BA133" s="54">
        <v>0.29934998850221034</v>
      </c>
      <c r="BB133" s="53">
        <v>0.4335509717388545</v>
      </c>
      <c r="BC133" s="53">
        <v>8.495559886155489</v>
      </c>
      <c r="BD133" s="54">
        <v>0.6088442590435618</v>
      </c>
      <c r="BE133" s="54">
        <v>7.122072805596496</v>
      </c>
      <c r="BF133" s="53">
        <v>0.22077161174657275</v>
      </c>
      <c r="BG133" s="54">
        <v>0.15813792945181065</v>
      </c>
      <c r="BH133" s="54">
        <v>0.031296936623527706</v>
      </c>
      <c r="BI133" s="54">
        <v>0</v>
      </c>
      <c r="BJ133" s="54">
        <v>0.0313367456712344</v>
      </c>
      <c r="BK133" s="119">
        <v>975.9012417144493</v>
      </c>
      <c r="BL133" s="53">
        <v>130.17846630257776</v>
      </c>
      <c r="BM133" s="54">
        <v>6.7331969522193065</v>
      </c>
      <c r="BN133" s="54">
        <v>2.215062057621957</v>
      </c>
      <c r="BO133" s="54">
        <v>13.510041012685972</v>
      </c>
      <c r="BP133" s="54">
        <v>16.062416840070195</v>
      </c>
      <c r="BQ133" s="54">
        <v>6.874661915808079</v>
      </c>
      <c r="BR133" s="54">
        <v>5.88925216596345</v>
      </c>
      <c r="BS133" s="54">
        <v>22.257631979872542</v>
      </c>
      <c r="BT133" s="54">
        <v>1.9372487639290683</v>
      </c>
      <c r="BU133" s="54">
        <v>12.754268583683066</v>
      </c>
      <c r="BV133" s="54">
        <v>5.412705080992678</v>
      </c>
      <c r="BW133" s="54">
        <v>2.8719113447824154</v>
      </c>
      <c r="BX133" s="54">
        <v>2.276168945851733</v>
      </c>
      <c r="BY133" s="54">
        <v>2.6825350214242927</v>
      </c>
      <c r="BZ133" s="54">
        <v>3.9074266354376386</v>
      </c>
      <c r="CA133" s="54">
        <v>4.211127518683322</v>
      </c>
      <c r="CB133" s="54">
        <v>4.131558599152394</v>
      </c>
      <c r="CC133" s="53">
        <v>1.739716269208451</v>
      </c>
      <c r="CD133" s="53">
        <v>9.556222786417901</v>
      </c>
      <c r="CE133" s="53">
        <v>1.0864263792547089</v>
      </c>
      <c r="CF133" s="53">
        <v>9.675087919452714</v>
      </c>
      <c r="CG133" s="54">
        <v>0</v>
      </c>
      <c r="CH133" s="54">
        <v>0</v>
      </c>
      <c r="CI133" s="54">
        <v>0.19561463530463052</v>
      </c>
      <c r="CJ133" s="54">
        <v>1.9176229034096681</v>
      </c>
      <c r="CK133" s="54">
        <v>2.0540953440742826</v>
      </c>
      <c r="CL133" s="54">
        <v>1.6134560201349477</v>
      </c>
      <c r="CM133" s="54">
        <v>0.20169371106031164</v>
      </c>
      <c r="CN133" s="54">
        <v>0.1599176280551688</v>
      </c>
      <c r="CO133" s="54">
        <v>0.9043210613747796</v>
      </c>
      <c r="CP133" s="54">
        <v>0</v>
      </c>
      <c r="CQ133" s="54">
        <v>0</v>
      </c>
      <c r="CR133" s="54">
        <v>0</v>
      </c>
      <c r="CS133" s="54">
        <v>0</v>
      </c>
      <c r="CT133" s="54">
        <v>0</v>
      </c>
      <c r="CU133" s="53">
        <v>0</v>
      </c>
      <c r="CV133" s="54">
        <v>0</v>
      </c>
      <c r="CW133" s="54">
        <v>0</v>
      </c>
      <c r="CX133" s="54">
        <v>0</v>
      </c>
      <c r="CY133" s="54">
        <v>0</v>
      </c>
      <c r="CZ133" s="53">
        <v>645.7437337046346</v>
      </c>
      <c r="DA133" s="54">
        <v>6.182232706832591</v>
      </c>
      <c r="DB133" s="54">
        <v>10.063041139606582</v>
      </c>
      <c r="DC133" s="54">
        <v>434.5874120044417</v>
      </c>
      <c r="DD133" s="54">
        <v>183.7795225068647</v>
      </c>
      <c r="DE133" s="54">
        <v>3.6552503684678617</v>
      </c>
      <c r="DF133" s="120">
        <v>45.348125438777664</v>
      </c>
      <c r="DG133" s="121">
        <v>39.12388716148844</v>
      </c>
      <c r="DH133" s="121">
        <v>2.9592125864031957</v>
      </c>
      <c r="DI133" s="53">
        <v>111.56904785656377</v>
      </c>
      <c r="DJ133" s="54">
        <v>5.305614059244292</v>
      </c>
      <c r="DK133" s="54">
        <v>89.18645761764861</v>
      </c>
      <c r="DL133" s="54">
        <v>0.24494038712191354</v>
      </c>
      <c r="DM133" s="53">
        <v>8.551395588127162</v>
      </c>
      <c r="DN133" s="54">
        <v>6.132391779103809</v>
      </c>
      <c r="DO133" s="54">
        <v>1.1402716288410462</v>
      </c>
      <c r="DP133" s="53">
        <v>1.0972403899787981</v>
      </c>
      <c r="DQ133" s="53">
        <v>1.300207990565724</v>
      </c>
      <c r="DR133" s="54">
        <v>0.29916967693318586</v>
      </c>
      <c r="DS133" s="54">
        <v>0</v>
      </c>
      <c r="DT133" s="53">
        <v>10.02775627308632</v>
      </c>
      <c r="DU133" s="53">
        <v>0.027840574599111174</v>
      </c>
      <c r="DV133" s="54">
        <v>0</v>
      </c>
      <c r="DW133" s="54">
        <v>0</v>
      </c>
      <c r="DX133" s="54">
        <v>0</v>
      </c>
      <c r="DY133" s="122">
        <v>99.79540491187447</v>
      </c>
      <c r="DZ133" s="53">
        <v>69.18833566801689</v>
      </c>
      <c r="EA133" s="54">
        <v>15.680720665532343</v>
      </c>
      <c r="EB133" s="54">
        <v>11.801909710269749</v>
      </c>
      <c r="EC133" s="54">
        <v>4.676853567803941</v>
      </c>
      <c r="ED133" s="54">
        <v>2.6502053912690795</v>
      </c>
      <c r="EE133" s="54">
        <v>8.486574749917219</v>
      </c>
      <c r="EF133" s="54">
        <v>25.892085633476686</v>
      </c>
      <c r="EG133" s="53">
        <v>30.607045826770694</v>
      </c>
      <c r="EH133" s="54">
        <v>18.310796728913964</v>
      </c>
      <c r="EI133" s="54">
        <v>12.296251439565417</v>
      </c>
      <c r="EJ133" s="54">
        <v>0</v>
      </c>
    </row>
    <row r="134" spans="1:140" ht="12.75">
      <c r="A134" s="13">
        <v>114</v>
      </c>
      <c r="B134" s="13" t="s">
        <v>226</v>
      </c>
      <c r="C134" s="13">
        <v>8</v>
      </c>
      <c r="D134" s="13" t="s">
        <v>227</v>
      </c>
      <c r="E134" s="13">
        <v>1.177627043358766</v>
      </c>
      <c r="F134" s="27">
        <v>0.13693337713474021</v>
      </c>
      <c r="G134" s="27">
        <v>8.6</v>
      </c>
      <c r="H134" s="54">
        <v>0.001177627043358766</v>
      </c>
      <c r="I134" s="111" t="s">
        <v>226</v>
      </c>
      <c r="J134" s="112" t="s">
        <v>779</v>
      </c>
      <c r="K134" s="113" t="s">
        <v>780</v>
      </c>
      <c r="L134" s="114">
        <v>8645.08</v>
      </c>
      <c r="M134" s="125">
        <v>845.4133333641796</v>
      </c>
      <c r="N134" s="126">
        <v>566.5315287556774</v>
      </c>
      <c r="O134" s="127">
        <v>1203.1257228346765</v>
      </c>
      <c r="P134" s="128">
        <v>317.5261536041309</v>
      </c>
      <c r="Q134" s="125">
        <v>140.5835457855798</v>
      </c>
      <c r="R134" s="57">
        <v>34.446691065901064</v>
      </c>
      <c r="S134" s="55">
        <v>0.27751854233853246</v>
      </c>
      <c r="T134" s="56">
        <v>0.15836984735826623</v>
      </c>
      <c r="U134" s="56">
        <v>0.013693337713474023</v>
      </c>
      <c r="V134" s="56">
        <v>0</v>
      </c>
      <c r="W134" s="57">
        <v>3.817200072179783</v>
      </c>
      <c r="X134" s="55">
        <v>48.205059987877505</v>
      </c>
      <c r="Y134" s="55">
        <v>3.523343913532321</v>
      </c>
      <c r="Z134" s="55">
        <v>3.433941617659987</v>
      </c>
      <c r="AA134" s="55">
        <v>0</v>
      </c>
      <c r="AB134" s="55">
        <v>0</v>
      </c>
      <c r="AC134" s="56">
        <v>0</v>
      </c>
      <c r="AD134" s="56">
        <v>0.08940229587233432</v>
      </c>
      <c r="AE134" s="55">
        <v>2.0342865537392365</v>
      </c>
      <c r="AF134" s="55">
        <v>1.6242440787129788</v>
      </c>
      <c r="AG134" s="55">
        <v>0.06074669060321016</v>
      </c>
      <c r="AH134" s="55">
        <v>0.2959625590509284</v>
      </c>
      <c r="AI134" s="55">
        <v>10.409604075381605</v>
      </c>
      <c r="AJ134" s="56">
        <v>0</v>
      </c>
      <c r="AK134" s="57">
        <v>10.388065813156153</v>
      </c>
      <c r="AL134" s="56">
        <v>0</v>
      </c>
      <c r="AM134" s="56">
        <v>0.021537105498156177</v>
      </c>
      <c r="AN134" s="56">
        <v>0</v>
      </c>
      <c r="AO134" s="56">
        <v>0</v>
      </c>
      <c r="AP134" s="55">
        <v>0</v>
      </c>
      <c r="AQ134" s="55">
        <v>0.04626909178399737</v>
      </c>
      <c r="AR134" s="55">
        <v>0</v>
      </c>
      <c r="AS134" s="55">
        <v>0</v>
      </c>
      <c r="AT134" s="55">
        <v>0.15888227754977396</v>
      </c>
      <c r="AU134" s="56">
        <v>0.07497674978137855</v>
      </c>
      <c r="AV134" s="56">
        <v>0.015032827920620743</v>
      </c>
      <c r="AW134" s="56">
        <v>0</v>
      </c>
      <c r="AX134" s="55">
        <v>78.16983764175693</v>
      </c>
      <c r="AY134" s="56">
        <v>77.67940840339246</v>
      </c>
      <c r="AZ134" s="56">
        <v>0.4030465883485173</v>
      </c>
      <c r="BA134" s="56">
        <v>0.08737223947031145</v>
      </c>
      <c r="BB134" s="55">
        <v>13.03631661014126</v>
      </c>
      <c r="BC134" s="55">
        <v>66.02998468493062</v>
      </c>
      <c r="BD134" s="56">
        <v>12.518866222174925</v>
      </c>
      <c r="BE134" s="56">
        <v>34.62191211648707</v>
      </c>
      <c r="BF134" s="55">
        <v>19.706538285359997</v>
      </c>
      <c r="BG134" s="56">
        <v>18.762567842055827</v>
      </c>
      <c r="BH134" s="56">
        <v>0</v>
      </c>
      <c r="BI134" s="56">
        <v>0.0015014320283907147</v>
      </c>
      <c r="BJ134" s="56">
        <v>0.8014697377005187</v>
      </c>
      <c r="BK134" s="129">
        <v>458.05105331587447</v>
      </c>
      <c r="BL134" s="55">
        <v>145.57413002540173</v>
      </c>
      <c r="BM134" s="56">
        <v>4.5500666274921695</v>
      </c>
      <c r="BN134" s="56">
        <v>2.0372581861590637</v>
      </c>
      <c r="BO134" s="56">
        <v>15.165759021316168</v>
      </c>
      <c r="BP134" s="56">
        <v>10.500660491285215</v>
      </c>
      <c r="BQ134" s="56">
        <v>3.108343705321408</v>
      </c>
      <c r="BR134" s="56">
        <v>3.1960606495255104</v>
      </c>
      <c r="BS134" s="56">
        <v>6.494670957353778</v>
      </c>
      <c r="BT134" s="56">
        <v>3.3377979151147246</v>
      </c>
      <c r="BU134" s="56">
        <v>10.588500048582548</v>
      </c>
      <c r="BV134" s="56">
        <v>19.26123297875786</v>
      </c>
      <c r="BW134" s="56">
        <v>1.7379353343173225</v>
      </c>
      <c r="BX134" s="56">
        <v>4.609719054074688</v>
      </c>
      <c r="BY134" s="56">
        <v>12.047199100528855</v>
      </c>
      <c r="BZ134" s="56">
        <v>3.382947294877549</v>
      </c>
      <c r="CA134" s="56">
        <v>9.988739259787069</v>
      </c>
      <c r="CB134" s="56">
        <v>5.544921504485789</v>
      </c>
      <c r="CC134" s="55">
        <v>2.2944194848399317</v>
      </c>
      <c r="CD134" s="55">
        <v>18.98698450448116</v>
      </c>
      <c r="CE134" s="55">
        <v>4.602516113211214</v>
      </c>
      <c r="CF134" s="55">
        <v>13.582627344107863</v>
      </c>
      <c r="CG134" s="56">
        <v>0</v>
      </c>
      <c r="CH134" s="56">
        <v>0</v>
      </c>
      <c r="CI134" s="56">
        <v>0.009200608901247877</v>
      </c>
      <c r="CJ134" s="56">
        <v>2.222521943116779</v>
      </c>
      <c r="CK134" s="56">
        <v>1.012597916965488</v>
      </c>
      <c r="CL134" s="56">
        <v>0.38284550287562413</v>
      </c>
      <c r="CM134" s="56">
        <v>0.9665219986396887</v>
      </c>
      <c r="CN134" s="56">
        <v>0.07293512610640965</v>
      </c>
      <c r="CO134" s="56">
        <v>0.9653907193455699</v>
      </c>
      <c r="CP134" s="56">
        <v>0</v>
      </c>
      <c r="CQ134" s="56">
        <v>0</v>
      </c>
      <c r="CR134" s="56">
        <v>0</v>
      </c>
      <c r="CS134" s="56">
        <v>0</v>
      </c>
      <c r="CT134" s="56">
        <v>0</v>
      </c>
      <c r="CU134" s="55">
        <v>0.09768793348355365</v>
      </c>
      <c r="CV134" s="56">
        <v>0</v>
      </c>
      <c r="CW134" s="56">
        <v>0</v>
      </c>
      <c r="CX134" s="56">
        <v>0</v>
      </c>
      <c r="CY134" s="56">
        <v>0</v>
      </c>
      <c r="CZ134" s="55">
        <v>129.80007125440136</v>
      </c>
      <c r="DA134" s="56">
        <v>0.8140676546660066</v>
      </c>
      <c r="DB134" s="56">
        <v>17.75585651029256</v>
      </c>
      <c r="DC134" s="56">
        <v>45.67262535453692</v>
      </c>
      <c r="DD134" s="56">
        <v>36.303735766470645</v>
      </c>
      <c r="DE134" s="56">
        <v>1.1187230193358533</v>
      </c>
      <c r="DF134" s="130">
        <v>32.77099807057888</v>
      </c>
      <c r="DG134" s="131">
        <v>5.604701171070713</v>
      </c>
      <c r="DH134" s="131">
        <v>2.0695574824061778</v>
      </c>
      <c r="DI134" s="55">
        <v>60.445282172056245</v>
      </c>
      <c r="DJ134" s="56">
        <v>3.6230700005089598</v>
      </c>
      <c r="DK134" s="56">
        <v>27.871494537933714</v>
      </c>
      <c r="DL134" s="56">
        <v>0.9780858014038042</v>
      </c>
      <c r="DM134" s="55">
        <v>30.240032480902432</v>
      </c>
      <c r="DN134" s="56">
        <v>24.744131922434494</v>
      </c>
      <c r="DO134" s="56">
        <v>0.6566127785977689</v>
      </c>
      <c r="DP134" s="55">
        <v>3.6819913754412914</v>
      </c>
      <c r="DQ134" s="55">
        <v>3.175243028404595</v>
      </c>
      <c r="DR134" s="56">
        <v>1.4757515257233016</v>
      </c>
      <c r="DS134" s="56">
        <v>0.2010854728932526</v>
      </c>
      <c r="DT134" s="55">
        <v>12.660900766678852</v>
      </c>
      <c r="DU134" s="55">
        <v>0.13826592697811937</v>
      </c>
      <c r="DV134" s="56">
        <v>0</v>
      </c>
      <c r="DW134" s="56">
        <v>0</v>
      </c>
      <c r="DX134" s="56">
        <v>0</v>
      </c>
      <c r="DY134" s="132">
        <v>69.83612644417403</v>
      </c>
      <c r="DZ134" s="55">
        <v>63.85856464023468</v>
      </c>
      <c r="EA134" s="56">
        <v>17.687355119906353</v>
      </c>
      <c r="EB134" s="56">
        <v>0.8782139667880459</v>
      </c>
      <c r="EC134" s="56">
        <v>0.49193645402934383</v>
      </c>
      <c r="ED134" s="56">
        <v>1.4822257283911773</v>
      </c>
      <c r="EE134" s="56">
        <v>6.433226760191925</v>
      </c>
      <c r="EF134" s="56">
        <v>36.88561586474619</v>
      </c>
      <c r="EG134" s="55">
        <v>5.977562960666645</v>
      </c>
      <c r="EH134" s="56">
        <v>1.9854240793607465</v>
      </c>
      <c r="EI134" s="56">
        <v>3.992138881305899</v>
      </c>
      <c r="EJ134" s="56">
        <v>0</v>
      </c>
    </row>
    <row r="135" spans="1:140" ht="12.75">
      <c r="A135" s="13">
        <v>115</v>
      </c>
      <c r="B135" s="13" t="s">
        <v>228</v>
      </c>
      <c r="C135" s="13">
        <v>8</v>
      </c>
      <c r="D135" s="13" t="s">
        <v>229</v>
      </c>
      <c r="E135" s="13">
        <v>0</v>
      </c>
      <c r="F135" s="27">
        <v>0</v>
      </c>
      <c r="G135" s="27">
        <v>6.8</v>
      </c>
      <c r="H135" s="54">
        <v>0</v>
      </c>
      <c r="I135" s="111" t="s">
        <v>228</v>
      </c>
      <c r="J135" s="112" t="s">
        <v>784</v>
      </c>
      <c r="K135" s="113" t="s">
        <v>780</v>
      </c>
      <c r="L135" s="114">
        <v>6780.685</v>
      </c>
      <c r="M135" s="125">
        <v>616.7837172793014</v>
      </c>
      <c r="N135" s="126">
        <v>507.93217534094975</v>
      </c>
      <c r="O135" s="127">
        <v>751.9550195762685</v>
      </c>
      <c r="P135" s="128">
        <v>199.69246469936297</v>
      </c>
      <c r="Q135" s="125">
        <v>112.44130939573215</v>
      </c>
      <c r="R135" s="57">
        <v>7.879332250355237</v>
      </c>
      <c r="S135" s="55">
        <v>0.3039132477028501</v>
      </c>
      <c r="T135" s="56">
        <v>0.14356219172546728</v>
      </c>
      <c r="U135" s="56">
        <v>0</v>
      </c>
      <c r="V135" s="56">
        <v>0.021733792382333052</v>
      </c>
      <c r="W135" s="57">
        <v>56.985393068694385</v>
      </c>
      <c r="X135" s="55">
        <v>24.691251695072104</v>
      </c>
      <c r="Y135" s="55">
        <v>0.11325994350128342</v>
      </c>
      <c r="Z135" s="55">
        <v>0.07051647436800264</v>
      </c>
      <c r="AA135" s="55">
        <v>0</v>
      </c>
      <c r="AB135" s="55">
        <v>0</v>
      </c>
      <c r="AC135" s="56">
        <v>0</v>
      </c>
      <c r="AD135" s="56">
        <v>0.042743469133280775</v>
      </c>
      <c r="AE135" s="55">
        <v>6.501160281004058</v>
      </c>
      <c r="AF135" s="55">
        <v>0.2993989545304051</v>
      </c>
      <c r="AG135" s="55">
        <v>0.1346633857788704</v>
      </c>
      <c r="AH135" s="55">
        <v>1.479912427726697</v>
      </c>
      <c r="AI135" s="55">
        <v>4.4202230305640215</v>
      </c>
      <c r="AJ135" s="56">
        <v>0</v>
      </c>
      <c r="AK135" s="57">
        <v>4.418035935897331</v>
      </c>
      <c r="AL135" s="56">
        <v>0.0008686438022117235</v>
      </c>
      <c r="AM135" s="56">
        <v>0.0012211155657577367</v>
      </c>
      <c r="AN135" s="56">
        <v>9.733529871981961E-05</v>
      </c>
      <c r="AO135" s="56">
        <v>0</v>
      </c>
      <c r="AP135" s="55">
        <v>0</v>
      </c>
      <c r="AQ135" s="55">
        <v>1.7342598867223589</v>
      </c>
      <c r="AR135" s="55">
        <v>0</v>
      </c>
      <c r="AS135" s="55">
        <v>0.0002226913652529206</v>
      </c>
      <c r="AT135" s="55">
        <v>0.5649045782247664</v>
      </c>
      <c r="AU135" s="56">
        <v>0.3712486275354186</v>
      </c>
      <c r="AV135" s="56">
        <v>0</v>
      </c>
      <c r="AW135" s="56">
        <v>0</v>
      </c>
      <c r="AX135" s="55">
        <v>23.272162030827264</v>
      </c>
      <c r="AY135" s="56">
        <v>23.116720508326225</v>
      </c>
      <c r="AZ135" s="56">
        <v>0.12352291840721105</v>
      </c>
      <c r="BA135" s="56">
        <v>0.03193187708911415</v>
      </c>
      <c r="BB135" s="57">
        <v>3.24450995732732</v>
      </c>
      <c r="BC135" s="55">
        <v>42.190914339775404</v>
      </c>
      <c r="BD135" s="56">
        <v>23.345163504867134</v>
      </c>
      <c r="BE135" s="56">
        <v>8.351940843734814</v>
      </c>
      <c r="BF135" s="55">
        <v>18.543554227928297</v>
      </c>
      <c r="BG135" s="56">
        <v>16.87272008653993</v>
      </c>
      <c r="BH135" s="56">
        <v>0.0004999494888790734</v>
      </c>
      <c r="BI135" s="56">
        <v>0.001334673414264193</v>
      </c>
      <c r="BJ135" s="56">
        <v>1.610049722115096</v>
      </c>
      <c r="BK135" s="129">
        <v>363.04753870737244</v>
      </c>
      <c r="BL135" s="55">
        <v>67.74499921468112</v>
      </c>
      <c r="BM135" s="56">
        <v>1.4582479498752707</v>
      </c>
      <c r="BN135" s="56">
        <v>1.1536651532994084</v>
      </c>
      <c r="BO135" s="56">
        <v>8.378172706739806</v>
      </c>
      <c r="BP135" s="56">
        <v>3.8107034908714974</v>
      </c>
      <c r="BQ135" s="56">
        <v>0.8198965148801337</v>
      </c>
      <c r="BR135" s="56">
        <v>3.155644304373378</v>
      </c>
      <c r="BS135" s="56">
        <v>6.422997086577536</v>
      </c>
      <c r="BT135" s="56">
        <v>0.6410841972455584</v>
      </c>
      <c r="BU135" s="56">
        <v>5.761335322316255</v>
      </c>
      <c r="BV135" s="56">
        <v>5.35614764584994</v>
      </c>
      <c r="BW135" s="56">
        <v>1.4226659990841632</v>
      </c>
      <c r="BX135" s="56">
        <v>1.4351662110833934</v>
      </c>
      <c r="BY135" s="56">
        <v>4.955713176471108</v>
      </c>
      <c r="BZ135" s="56">
        <v>1.302492299819266</v>
      </c>
      <c r="CA135" s="56">
        <v>3.9006177104525572</v>
      </c>
      <c r="CB135" s="56">
        <v>4.573191351611231</v>
      </c>
      <c r="CC135" s="55">
        <v>0.43099332884509456</v>
      </c>
      <c r="CD135" s="55">
        <v>29.770826988718692</v>
      </c>
      <c r="CE135" s="55">
        <v>3.595437629089096</v>
      </c>
      <c r="CF135" s="55">
        <v>16.22816868797179</v>
      </c>
      <c r="CG135" s="56">
        <v>0.027694842040295337</v>
      </c>
      <c r="CH135" s="56">
        <v>0.009824966061688457</v>
      </c>
      <c r="CI135" s="56">
        <v>0.1286330215900016</v>
      </c>
      <c r="CJ135" s="56">
        <v>2.410667948739692</v>
      </c>
      <c r="CK135" s="56">
        <v>7.59887533486661</v>
      </c>
      <c r="CL135" s="56">
        <v>0.434318951551355</v>
      </c>
      <c r="CM135" s="56">
        <v>0.24207436269344468</v>
      </c>
      <c r="CN135" s="56">
        <v>0.031054384623382444</v>
      </c>
      <c r="CO135" s="56">
        <v>0.28240214668576996</v>
      </c>
      <c r="CP135" s="56">
        <v>0</v>
      </c>
      <c r="CQ135" s="56">
        <v>0</v>
      </c>
      <c r="CR135" s="56">
        <v>0</v>
      </c>
      <c r="CS135" s="56">
        <v>0</v>
      </c>
      <c r="CT135" s="56">
        <v>0</v>
      </c>
      <c r="CU135" s="55">
        <v>0.04070827652368455</v>
      </c>
      <c r="CV135" s="56">
        <v>0.004706014215377944</v>
      </c>
      <c r="CW135" s="56">
        <v>0</v>
      </c>
      <c r="CX135" s="56">
        <v>0</v>
      </c>
      <c r="CY135" s="56">
        <v>0</v>
      </c>
      <c r="CZ135" s="55">
        <v>151.69308115625486</v>
      </c>
      <c r="DA135" s="56">
        <v>1.1662951456969317</v>
      </c>
      <c r="DB135" s="56">
        <v>17.207037342097443</v>
      </c>
      <c r="DC135" s="56">
        <v>67.01727037902512</v>
      </c>
      <c r="DD135" s="56">
        <v>41.09043555334011</v>
      </c>
      <c r="DE135" s="56">
        <v>1.7405099927219743</v>
      </c>
      <c r="DF135" s="130">
        <v>20.121285681313907</v>
      </c>
      <c r="DG135" s="131">
        <v>10.784664086298065</v>
      </c>
      <c r="DH135" s="131">
        <v>4.446941570062612</v>
      </c>
      <c r="DI135" s="55">
        <v>36.01439972510152</v>
      </c>
      <c r="DJ135" s="56">
        <v>3.78217097535131</v>
      </c>
      <c r="DK135" s="56">
        <v>14.102507342547247</v>
      </c>
      <c r="DL135" s="56">
        <v>0.7843057154255064</v>
      </c>
      <c r="DM135" s="55">
        <v>23.558593268969137</v>
      </c>
      <c r="DN135" s="56">
        <v>22.066148184143632</v>
      </c>
      <c r="DO135" s="56">
        <v>0.5456159665284555</v>
      </c>
      <c r="DP135" s="55">
        <v>0.6596324707606974</v>
      </c>
      <c r="DQ135" s="55">
        <v>2.447389902347624</v>
      </c>
      <c r="DR135" s="56">
        <v>0.5657717472497248</v>
      </c>
      <c r="DS135" s="56">
        <v>0.13563526398881529</v>
      </c>
      <c r="DT135" s="55">
        <v>10.633558408921811</v>
      </c>
      <c r="DU135" s="55">
        <v>0.10840645156057242</v>
      </c>
      <c r="DV135" s="56">
        <v>0</v>
      </c>
      <c r="DW135" s="56">
        <v>0.04587442124210164</v>
      </c>
      <c r="DX135" s="56">
        <v>0</v>
      </c>
      <c r="DY135" s="132">
        <v>54.04384660251877</v>
      </c>
      <c r="DZ135" s="55">
        <v>32.47401995521101</v>
      </c>
      <c r="EA135" s="56">
        <v>15.024824188116686</v>
      </c>
      <c r="EB135" s="56">
        <v>0.7075155386218352</v>
      </c>
      <c r="EC135" s="56">
        <v>0.8989696468719606</v>
      </c>
      <c r="ED135" s="56">
        <v>0.698520872153772</v>
      </c>
      <c r="EE135" s="56">
        <v>3.5805453283849635</v>
      </c>
      <c r="EF135" s="56">
        <v>11.56363848195278</v>
      </c>
      <c r="EG135" s="55">
        <v>21.569826647307757</v>
      </c>
      <c r="EH135" s="56">
        <v>8.122643951164225</v>
      </c>
      <c r="EI135" s="56">
        <v>13.42982014354007</v>
      </c>
      <c r="EJ135" s="56">
        <v>0</v>
      </c>
    </row>
    <row r="136" spans="1:140" ht="12.75">
      <c r="A136" s="10">
        <v>116</v>
      </c>
      <c r="B136" s="10" t="s">
        <v>230</v>
      </c>
      <c r="C136" s="10">
        <v>6</v>
      </c>
      <c r="D136" s="10" t="s">
        <v>231</v>
      </c>
      <c r="E136" s="10">
        <v>0</v>
      </c>
      <c r="F136" s="25">
        <v>0</v>
      </c>
      <c r="G136" s="25">
        <v>6.2</v>
      </c>
      <c r="H136" s="54">
        <v>0</v>
      </c>
      <c r="I136" s="111" t="s">
        <v>230</v>
      </c>
      <c r="J136" s="112" t="s">
        <v>776</v>
      </c>
      <c r="K136" s="113" t="s">
        <v>776</v>
      </c>
      <c r="L136" s="114">
        <v>6195.021</v>
      </c>
      <c r="M136" s="115">
        <v>876.2841643313236</v>
      </c>
      <c r="N136" s="116">
        <v>782.3921535422689</v>
      </c>
      <c r="O136" s="117">
        <v>961.9240645760282</v>
      </c>
      <c r="P136" s="118">
        <v>236.6776803500747</v>
      </c>
      <c r="Q136" s="115">
        <v>86.00934524677156</v>
      </c>
      <c r="R136" s="53">
        <v>18.644069164575875</v>
      </c>
      <c r="S136" s="53">
        <v>1.7829915346533936</v>
      </c>
      <c r="T136" s="54">
        <v>0</v>
      </c>
      <c r="U136" s="54">
        <v>0</v>
      </c>
      <c r="V136" s="54">
        <v>0</v>
      </c>
      <c r="W136" s="53">
        <v>0.016141995321726915</v>
      </c>
      <c r="X136" s="53">
        <v>32.80013094386605</v>
      </c>
      <c r="Y136" s="53">
        <v>0.9207797681396076</v>
      </c>
      <c r="Z136" s="53">
        <v>0.12262912425962721</v>
      </c>
      <c r="AA136" s="53">
        <v>0</v>
      </c>
      <c r="AB136" s="53">
        <v>0.18522616791775204</v>
      </c>
      <c r="AC136" s="54">
        <v>0.6129244759622284</v>
      </c>
      <c r="AD136" s="54">
        <v>0</v>
      </c>
      <c r="AE136" s="53">
        <v>17.683814146876983</v>
      </c>
      <c r="AF136" s="53">
        <v>2.0687452068362644</v>
      </c>
      <c r="AG136" s="53">
        <v>2.0687452068362644</v>
      </c>
      <c r="AH136" s="53">
        <v>0.5326858456169883</v>
      </c>
      <c r="AI136" s="53">
        <v>0</v>
      </c>
      <c r="AJ136" s="54">
        <v>0</v>
      </c>
      <c r="AK136" s="53">
        <v>0</v>
      </c>
      <c r="AL136" s="54">
        <v>0</v>
      </c>
      <c r="AM136" s="54">
        <v>0</v>
      </c>
      <c r="AN136" s="54">
        <v>0</v>
      </c>
      <c r="AO136" s="54">
        <v>0</v>
      </c>
      <c r="AP136" s="53">
        <v>0</v>
      </c>
      <c r="AQ136" s="53">
        <v>0</v>
      </c>
      <c r="AR136" s="53">
        <v>0</v>
      </c>
      <c r="AS136" s="53">
        <v>0</v>
      </c>
      <c r="AT136" s="53">
        <v>0</v>
      </c>
      <c r="AU136" s="54">
        <v>0</v>
      </c>
      <c r="AV136" s="54">
        <v>0</v>
      </c>
      <c r="AW136" s="54">
        <v>0</v>
      </c>
      <c r="AX136" s="53">
        <v>92.02194794819906</v>
      </c>
      <c r="AY136" s="54">
        <v>88.35622994659744</v>
      </c>
      <c r="AZ136" s="54">
        <v>3.611658459269145</v>
      </c>
      <c r="BA136" s="54">
        <v>0.05406599913059213</v>
      </c>
      <c r="BB136" s="53">
        <v>2.5988612467980334</v>
      </c>
      <c r="BC136" s="53">
        <v>49.844867353960545</v>
      </c>
      <c r="BD136" s="54">
        <v>10.988342089558696</v>
      </c>
      <c r="BE136" s="54">
        <v>22.14941644265613</v>
      </c>
      <c r="BF136" s="53">
        <v>6.202665011143627</v>
      </c>
      <c r="BG136" s="54">
        <v>3.6152984792141947</v>
      </c>
      <c r="BH136" s="54">
        <v>0.014966858062305197</v>
      </c>
      <c r="BI136" s="54">
        <v>0</v>
      </c>
      <c r="BJ136" s="54">
        <v>1.227280746909494</v>
      </c>
      <c r="BK136" s="119">
        <v>586.9526511693826</v>
      </c>
      <c r="BL136" s="53">
        <v>53.300965404314205</v>
      </c>
      <c r="BM136" s="54">
        <v>0.814084407462057</v>
      </c>
      <c r="BN136" s="54">
        <v>5.12050241637599</v>
      </c>
      <c r="BO136" s="54">
        <v>14.245693436713127</v>
      </c>
      <c r="BP136" s="54">
        <v>2.8546182490745395</v>
      </c>
      <c r="BQ136" s="54">
        <v>1.3002312663669744</v>
      </c>
      <c r="BR136" s="54">
        <v>1.9275947571444876</v>
      </c>
      <c r="BS136" s="54">
        <v>4.330514779530207</v>
      </c>
      <c r="BT136" s="54">
        <v>0.39234733828989443</v>
      </c>
      <c r="BU136" s="54">
        <v>2.7049948660383882</v>
      </c>
      <c r="BV136" s="54">
        <v>1.3080456063022223</v>
      </c>
      <c r="BW136" s="54">
        <v>1.2141363201190118</v>
      </c>
      <c r="BX136" s="54">
        <v>0.5841223137096712</v>
      </c>
      <c r="BY136" s="54">
        <v>0.7274099635820443</v>
      </c>
      <c r="BZ136" s="54">
        <v>1.1417959680846927</v>
      </c>
      <c r="CA136" s="54">
        <v>2.324269764380137</v>
      </c>
      <c r="CB136" s="54">
        <v>2.6231452645600393</v>
      </c>
      <c r="CC136" s="53">
        <v>0.6125338396754426</v>
      </c>
      <c r="CD136" s="53">
        <v>11.047951249882768</v>
      </c>
      <c r="CE136" s="53">
        <v>1.802523348992683</v>
      </c>
      <c r="CF136" s="53">
        <v>12.455705961287299</v>
      </c>
      <c r="CG136" s="54">
        <v>0.005982223466231996</v>
      </c>
      <c r="CH136" s="54">
        <v>0.00022598793450417682</v>
      </c>
      <c r="CI136" s="54">
        <v>0.10996572892973244</v>
      </c>
      <c r="CJ136" s="54">
        <v>6.032904488943622</v>
      </c>
      <c r="CK136" s="54">
        <v>0.7369046852302842</v>
      </c>
      <c r="CL136" s="54">
        <v>0.4566667328488475</v>
      </c>
      <c r="CM136" s="54">
        <v>0.12458714829215267</v>
      </c>
      <c r="CN136" s="54">
        <v>0.029999898305429474</v>
      </c>
      <c r="CO136" s="54">
        <v>2.3071527925409776</v>
      </c>
      <c r="CP136" s="54">
        <v>0</v>
      </c>
      <c r="CQ136" s="54">
        <v>0</v>
      </c>
      <c r="CR136" s="54">
        <v>0</v>
      </c>
      <c r="CS136" s="54">
        <v>0</v>
      </c>
      <c r="CT136" s="54">
        <v>0</v>
      </c>
      <c r="CU136" s="53">
        <v>0</v>
      </c>
      <c r="CV136" s="54">
        <v>0</v>
      </c>
      <c r="CW136" s="54">
        <v>0</v>
      </c>
      <c r="CX136" s="54">
        <v>0</v>
      </c>
      <c r="CY136" s="54">
        <v>0</v>
      </c>
      <c r="CZ136" s="53">
        <v>410.62637237226477</v>
      </c>
      <c r="DA136" s="54">
        <v>6.770816434681981</v>
      </c>
      <c r="DB136" s="54">
        <v>101.31108514402132</v>
      </c>
      <c r="DC136" s="54">
        <v>184.77790470766766</v>
      </c>
      <c r="DD136" s="54">
        <v>49.206144741075136</v>
      </c>
      <c r="DE136" s="54">
        <v>6.573177072361822</v>
      </c>
      <c r="DF136" s="120">
        <v>33.261759726076804</v>
      </c>
      <c r="DG136" s="121">
        <v>16.590775075661572</v>
      </c>
      <c r="DH136" s="121">
        <v>6.1670444700671725</v>
      </c>
      <c r="DI136" s="53">
        <v>35.65498809447135</v>
      </c>
      <c r="DJ136" s="54">
        <v>6.173496425597267</v>
      </c>
      <c r="DK136" s="54">
        <v>21.038201484708445</v>
      </c>
      <c r="DL136" s="54">
        <v>0.2518264264156651</v>
      </c>
      <c r="DM136" s="53">
        <v>22.11522769656471</v>
      </c>
      <c r="DN136" s="54">
        <v>16.069535518927218</v>
      </c>
      <c r="DO136" s="54">
        <v>0.1892648951472481</v>
      </c>
      <c r="DP136" s="53">
        <v>0.3133193575937838</v>
      </c>
      <c r="DQ136" s="53">
        <v>0.6749807627770753</v>
      </c>
      <c r="DR136" s="54">
        <v>0.15353458850260557</v>
      </c>
      <c r="DS136" s="54">
        <v>0.02232276533041615</v>
      </c>
      <c r="DT136" s="53">
        <v>5.086291071491122</v>
      </c>
      <c r="DU136" s="53">
        <v>0</v>
      </c>
      <c r="DV136" s="54">
        <v>0</v>
      </c>
      <c r="DW136" s="54">
        <v>0</v>
      </c>
      <c r="DX136" s="54">
        <v>0</v>
      </c>
      <c r="DY136" s="122">
        <v>52.653832811866174</v>
      </c>
      <c r="DZ136" s="53">
        <v>31.779246591738755</v>
      </c>
      <c r="EA136" s="54">
        <v>4.108607541443362</v>
      </c>
      <c r="EB136" s="54">
        <v>3.0196023548588458</v>
      </c>
      <c r="EC136" s="54">
        <v>1.0238577076655593</v>
      </c>
      <c r="ED136" s="54">
        <v>1.269567932053822</v>
      </c>
      <c r="EE136" s="54">
        <v>4.457589409301438</v>
      </c>
      <c r="EF136" s="54">
        <v>17.900020032216194</v>
      </c>
      <c r="EG136" s="53">
        <v>20.874586220127423</v>
      </c>
      <c r="EH136" s="54">
        <v>5.096257139402756</v>
      </c>
      <c r="EI136" s="54">
        <v>6.397750709803891</v>
      </c>
      <c r="EJ136" s="54">
        <v>9.380586441918437</v>
      </c>
    </row>
    <row r="137" spans="1:140" ht="12.75">
      <c r="A137" s="11">
        <v>117</v>
      </c>
      <c r="B137" s="11" t="s">
        <v>232</v>
      </c>
      <c r="C137" s="11">
        <v>7</v>
      </c>
      <c r="D137" s="11" t="s">
        <v>233</v>
      </c>
      <c r="E137" s="11">
        <v>0</v>
      </c>
      <c r="F137" s="26">
        <v>0</v>
      </c>
      <c r="G137" s="26">
        <v>2.6</v>
      </c>
      <c r="H137" s="54">
        <v>0</v>
      </c>
      <c r="I137" s="111" t="s">
        <v>232</v>
      </c>
      <c r="J137" s="112" t="s">
        <v>778</v>
      </c>
      <c r="K137" s="113" t="s">
        <v>776</v>
      </c>
      <c r="L137" s="114">
        <v>2559.431</v>
      </c>
      <c r="M137" s="115">
        <v>759.7314403084123</v>
      </c>
      <c r="N137" s="116">
        <v>732.0927310335364</v>
      </c>
      <c r="O137" s="117">
        <v>762.604197037674</v>
      </c>
      <c r="P137" s="118">
        <v>171.71109516138546</v>
      </c>
      <c r="Q137" s="115">
        <v>94.25157388497676</v>
      </c>
      <c r="R137" s="53">
        <v>36.62628529544262</v>
      </c>
      <c r="S137" s="53">
        <v>0.8585931794996623</v>
      </c>
      <c r="T137" s="54">
        <v>0.017918045065485257</v>
      </c>
      <c r="U137" s="54">
        <v>0</v>
      </c>
      <c r="V137" s="54">
        <v>0</v>
      </c>
      <c r="W137" s="53">
        <v>0</v>
      </c>
      <c r="X137" s="53">
        <v>33.768849404418404</v>
      </c>
      <c r="Y137" s="53">
        <v>2.6306628309182782</v>
      </c>
      <c r="Z137" s="53">
        <v>0.04012219903564503</v>
      </c>
      <c r="AA137" s="53">
        <v>0</v>
      </c>
      <c r="AB137" s="53">
        <v>0</v>
      </c>
      <c r="AC137" s="54">
        <v>2.5905406318826336</v>
      </c>
      <c r="AD137" s="54">
        <v>0</v>
      </c>
      <c r="AE137" s="53">
        <v>7.240593710086343</v>
      </c>
      <c r="AF137" s="53">
        <v>1.9831829809047403</v>
      </c>
      <c r="AG137" s="53">
        <v>0.8909949125411077</v>
      </c>
      <c r="AH137" s="53">
        <v>0</v>
      </c>
      <c r="AI137" s="53">
        <v>0</v>
      </c>
      <c r="AJ137" s="54">
        <v>0</v>
      </c>
      <c r="AK137" s="53">
        <v>0</v>
      </c>
      <c r="AL137" s="54">
        <v>0</v>
      </c>
      <c r="AM137" s="54">
        <v>0</v>
      </c>
      <c r="AN137" s="54">
        <v>0</v>
      </c>
      <c r="AO137" s="54">
        <v>0</v>
      </c>
      <c r="AP137" s="53">
        <v>0</v>
      </c>
      <c r="AQ137" s="53">
        <v>0</v>
      </c>
      <c r="AR137" s="53">
        <v>0</v>
      </c>
      <c r="AS137" s="53">
        <v>0</v>
      </c>
      <c r="AT137" s="53">
        <v>0</v>
      </c>
      <c r="AU137" s="54">
        <v>0</v>
      </c>
      <c r="AV137" s="54">
        <v>0</v>
      </c>
      <c r="AW137" s="54">
        <v>0</v>
      </c>
      <c r="AX137" s="53">
        <v>37.51122808155406</v>
      </c>
      <c r="AY137" s="54">
        <v>32.489209515708765</v>
      </c>
      <c r="AZ137" s="54">
        <v>5.022026380082135</v>
      </c>
      <c r="BA137" s="54">
        <v>0</v>
      </c>
      <c r="BB137" s="53">
        <v>2.5396269717761486</v>
      </c>
      <c r="BC137" s="53">
        <v>36.7966942652488</v>
      </c>
      <c r="BD137" s="54">
        <v>0.7317720227659976</v>
      </c>
      <c r="BE137" s="54">
        <v>17.483221856733</v>
      </c>
      <c r="BF137" s="53">
        <v>0.6119446080007627</v>
      </c>
      <c r="BG137" s="54">
        <v>0</v>
      </c>
      <c r="BH137" s="54">
        <v>0</v>
      </c>
      <c r="BI137" s="54">
        <v>0</v>
      </c>
      <c r="BJ137" s="54">
        <v>0.6119446080007627</v>
      </c>
      <c r="BK137" s="119">
        <v>502.3374335936386</v>
      </c>
      <c r="BL137" s="53">
        <v>156.18940303528402</v>
      </c>
      <c r="BM137" s="54">
        <v>2.7659585275008394</v>
      </c>
      <c r="BN137" s="54">
        <v>19.239772433794855</v>
      </c>
      <c r="BO137" s="54">
        <v>26.488418714940938</v>
      </c>
      <c r="BP137" s="54">
        <v>2.378149674673785</v>
      </c>
      <c r="BQ137" s="54">
        <v>62.699131174077365</v>
      </c>
      <c r="BR137" s="54">
        <v>1.5985271726411063</v>
      </c>
      <c r="BS137" s="54">
        <v>16.656413085564722</v>
      </c>
      <c r="BT137" s="54">
        <v>0.4276692749286853</v>
      </c>
      <c r="BU137" s="54">
        <v>2.1846379136612786</v>
      </c>
      <c r="BV137" s="54">
        <v>4.62046056330489</v>
      </c>
      <c r="BW137" s="54">
        <v>0.28235963384049034</v>
      </c>
      <c r="BX137" s="54">
        <v>1.3576963004667832</v>
      </c>
      <c r="BY137" s="54">
        <v>1.4403709261941422</v>
      </c>
      <c r="BZ137" s="54">
        <v>0.4637710491120878</v>
      </c>
      <c r="CA137" s="54">
        <v>2.6547658444396434</v>
      </c>
      <c r="CB137" s="54">
        <v>4.552824436368865</v>
      </c>
      <c r="CC137" s="53">
        <v>1.1563273243154435</v>
      </c>
      <c r="CD137" s="53">
        <v>1.257756118449765</v>
      </c>
      <c r="CE137" s="53">
        <v>5.280529148861603</v>
      </c>
      <c r="CF137" s="53">
        <v>8.41644490513712</v>
      </c>
      <c r="CG137" s="54">
        <v>0.007552459902220455</v>
      </c>
      <c r="CH137" s="54">
        <v>0.01198703930678342</v>
      </c>
      <c r="CI137" s="54">
        <v>0.4083720170616047</v>
      </c>
      <c r="CJ137" s="54">
        <v>1.9437796916580288</v>
      </c>
      <c r="CK137" s="54">
        <v>0.8220577151718488</v>
      </c>
      <c r="CL137" s="54">
        <v>1.9685898936130724</v>
      </c>
      <c r="CM137" s="54">
        <v>1.1079376627070627</v>
      </c>
      <c r="CN137" s="54">
        <v>0.08874238063069487</v>
      </c>
      <c r="CO137" s="54">
        <v>0.024118641995037177</v>
      </c>
      <c r="CP137" s="54">
        <v>0.0009220799466756479</v>
      </c>
      <c r="CQ137" s="54">
        <v>0</v>
      </c>
      <c r="CR137" s="54">
        <v>0</v>
      </c>
      <c r="CS137" s="54">
        <v>0</v>
      </c>
      <c r="CT137" s="54">
        <v>0</v>
      </c>
      <c r="CU137" s="53">
        <v>0.5491689363768744</v>
      </c>
      <c r="CV137" s="54">
        <v>0</v>
      </c>
      <c r="CW137" s="54">
        <v>0</v>
      </c>
      <c r="CX137" s="54">
        <v>0</v>
      </c>
      <c r="CY137" s="54">
        <v>0</v>
      </c>
      <c r="CZ137" s="53">
        <v>232.91993415724042</v>
      </c>
      <c r="DA137" s="54">
        <v>5.66397375041562</v>
      </c>
      <c r="DB137" s="54">
        <v>24.194834711308882</v>
      </c>
      <c r="DC137" s="54">
        <v>45.04368353747376</v>
      </c>
      <c r="DD137" s="54">
        <v>98.26109787683278</v>
      </c>
      <c r="DE137" s="54">
        <v>5.828229008713265</v>
      </c>
      <c r="DF137" s="120">
        <v>20.08063120279468</v>
      </c>
      <c r="DG137" s="121">
        <v>9.706251115970698</v>
      </c>
      <c r="DH137" s="121">
        <v>0.9992533496702978</v>
      </c>
      <c r="DI137" s="53">
        <v>55.012383611826216</v>
      </c>
      <c r="DJ137" s="54">
        <v>4.017701590705122</v>
      </c>
      <c r="DK137" s="54">
        <v>14.695571007774774</v>
      </c>
      <c r="DL137" s="54">
        <v>1.3758839367031186</v>
      </c>
      <c r="DM137" s="53">
        <v>13.385518109298511</v>
      </c>
      <c r="DN137" s="54">
        <v>4.012899742169256</v>
      </c>
      <c r="DO137" s="54">
        <v>0.2313990883129883</v>
      </c>
      <c r="DP137" s="53">
        <v>1.1901356199874114</v>
      </c>
      <c r="DQ137" s="53">
        <v>2.0945553914131696</v>
      </c>
      <c r="DR137" s="54">
        <v>0.4209373098942694</v>
      </c>
      <c r="DS137" s="54">
        <v>0.011588513228135472</v>
      </c>
      <c r="DT137" s="53">
        <v>4.804728082140132</v>
      </c>
      <c r="DU137" s="53">
        <v>0</v>
      </c>
      <c r="DV137" s="54">
        <v>0</v>
      </c>
      <c r="DW137" s="54">
        <v>0</v>
      </c>
      <c r="DX137" s="54">
        <v>0</v>
      </c>
      <c r="DY137" s="122">
        <v>85.68291155338822</v>
      </c>
      <c r="DZ137" s="53">
        <v>67.02372519517033</v>
      </c>
      <c r="EA137" s="54">
        <v>42.86952842252828</v>
      </c>
      <c r="EB137" s="54">
        <v>2.5465347571393795</v>
      </c>
      <c r="EC137" s="54">
        <v>6.110084624277818</v>
      </c>
      <c r="ED137" s="54">
        <v>2.3485571597749657</v>
      </c>
      <c r="EE137" s="54">
        <v>5.9302634062023944</v>
      </c>
      <c r="EF137" s="54">
        <v>7.2187372896553965</v>
      </c>
      <c r="EG137" s="53">
        <v>18.65920589380999</v>
      </c>
      <c r="EH137" s="54">
        <v>12.263999302970074</v>
      </c>
      <c r="EI137" s="54">
        <v>3.541060493523756</v>
      </c>
      <c r="EJ137" s="54">
        <v>0</v>
      </c>
    </row>
    <row r="138" spans="1:140" ht="12.75">
      <c r="A138" s="13">
        <v>118</v>
      </c>
      <c r="B138" s="13" t="s">
        <v>234</v>
      </c>
      <c r="C138" s="13">
        <v>8</v>
      </c>
      <c r="D138" s="13" t="s">
        <v>235</v>
      </c>
      <c r="E138" s="13">
        <v>0</v>
      </c>
      <c r="F138" s="27">
        <v>0</v>
      </c>
      <c r="G138" s="27">
        <v>5.3</v>
      </c>
      <c r="H138" s="54">
        <v>0</v>
      </c>
      <c r="I138" s="111" t="s">
        <v>234</v>
      </c>
      <c r="J138" s="112" t="s">
        <v>776</v>
      </c>
      <c r="K138" s="113" t="s">
        <v>776</v>
      </c>
      <c r="L138" s="114">
        <v>5335.045</v>
      </c>
      <c r="M138" s="115">
        <v>481.30096372195555</v>
      </c>
      <c r="N138" s="116">
        <v>445.39312268669835</v>
      </c>
      <c r="O138" s="117">
        <v>527.5477962676983</v>
      </c>
      <c r="P138" s="118">
        <v>142.986516514856</v>
      </c>
      <c r="Q138" s="115">
        <v>62.469426218523</v>
      </c>
      <c r="R138" s="53">
        <v>8.76132816124325</v>
      </c>
      <c r="S138" s="53">
        <v>0.10063645198868987</v>
      </c>
      <c r="T138" s="54">
        <v>0.0504063227208018</v>
      </c>
      <c r="U138" s="54">
        <v>0</v>
      </c>
      <c r="V138" s="54">
        <v>0</v>
      </c>
      <c r="W138" s="53">
        <v>9.653151941548758</v>
      </c>
      <c r="X138" s="53">
        <v>26.249488054927372</v>
      </c>
      <c r="Y138" s="53">
        <v>2.887739466115094</v>
      </c>
      <c r="Z138" s="53">
        <v>2.8515223395491507</v>
      </c>
      <c r="AA138" s="53">
        <v>0</v>
      </c>
      <c r="AB138" s="53">
        <v>0</v>
      </c>
      <c r="AC138" s="54">
        <v>0</v>
      </c>
      <c r="AD138" s="54">
        <v>0.03621712656594274</v>
      </c>
      <c r="AE138" s="53">
        <v>3.7636552269006165</v>
      </c>
      <c r="AF138" s="53">
        <v>0.17914375605079244</v>
      </c>
      <c r="AG138" s="53">
        <v>0.08048479441129362</v>
      </c>
      <c r="AH138" s="53">
        <v>0.9208694584581761</v>
      </c>
      <c r="AI138" s="53">
        <v>4.206361895729089</v>
      </c>
      <c r="AJ138" s="54">
        <v>0</v>
      </c>
      <c r="AK138" s="53">
        <v>4.206361895729089</v>
      </c>
      <c r="AL138" s="54">
        <v>0</v>
      </c>
      <c r="AM138" s="54">
        <v>0</v>
      </c>
      <c r="AN138" s="54">
        <v>0</v>
      </c>
      <c r="AO138" s="54">
        <v>0</v>
      </c>
      <c r="AP138" s="53">
        <v>0</v>
      </c>
      <c r="AQ138" s="53">
        <v>1.499518748201749</v>
      </c>
      <c r="AR138" s="53">
        <v>0</v>
      </c>
      <c r="AS138" s="53">
        <v>0</v>
      </c>
      <c r="AT138" s="53">
        <v>0.12280496228241748</v>
      </c>
      <c r="AU138" s="54">
        <v>0.12280496228241748</v>
      </c>
      <c r="AV138" s="54">
        <v>0</v>
      </c>
      <c r="AW138" s="54">
        <v>0</v>
      </c>
      <c r="AX138" s="53">
        <v>33.717128908940786</v>
      </c>
      <c r="AY138" s="54">
        <v>32.94943154181455</v>
      </c>
      <c r="AZ138" s="54">
        <v>0.7567096434987896</v>
      </c>
      <c r="BA138" s="54">
        <v>0.011004593213365586</v>
      </c>
      <c r="BB138" s="53">
        <v>7.2726659287784825</v>
      </c>
      <c r="BC138" s="53">
        <v>27.94094520289894</v>
      </c>
      <c r="BD138" s="54">
        <v>2.0164347254802912</v>
      </c>
      <c r="BE138" s="54">
        <v>18.278571221048743</v>
      </c>
      <c r="BF138" s="53">
        <v>11.5863446325195</v>
      </c>
      <c r="BG138" s="54">
        <v>10.702037189939356</v>
      </c>
      <c r="BH138" s="54">
        <v>0</v>
      </c>
      <c r="BI138" s="54">
        <v>0</v>
      </c>
      <c r="BJ138" s="54">
        <v>0.821918090662778</v>
      </c>
      <c r="BK138" s="119">
        <v>280.57663993462097</v>
      </c>
      <c r="BL138" s="53">
        <v>53.61240626836325</v>
      </c>
      <c r="BM138" s="54">
        <v>1.2941221676668146</v>
      </c>
      <c r="BN138" s="54">
        <v>0.7041702553586707</v>
      </c>
      <c r="BO138" s="54">
        <v>8.527032105633598</v>
      </c>
      <c r="BP138" s="54">
        <v>4.209017918311842</v>
      </c>
      <c r="BQ138" s="54">
        <v>0.6690983862366671</v>
      </c>
      <c r="BR138" s="54">
        <v>1.983975767777029</v>
      </c>
      <c r="BS138" s="54">
        <v>2.4353009206107914</v>
      </c>
      <c r="BT138" s="54">
        <v>0.26471941661223103</v>
      </c>
      <c r="BU138" s="54">
        <v>3.6607001440475195</v>
      </c>
      <c r="BV138" s="54">
        <v>7.824136441210899</v>
      </c>
      <c r="BW138" s="54">
        <v>1.7801424355370947</v>
      </c>
      <c r="BX138" s="54">
        <v>0.9428561521036842</v>
      </c>
      <c r="BY138" s="54">
        <v>3.820078368598578</v>
      </c>
      <c r="BZ138" s="54">
        <v>0.45262973414469787</v>
      </c>
      <c r="CA138" s="54">
        <v>2.132711158012725</v>
      </c>
      <c r="CB138" s="54">
        <v>3.9693367159977093</v>
      </c>
      <c r="CC138" s="53">
        <v>0.38610733367759786</v>
      </c>
      <c r="CD138" s="53">
        <v>24.991166897373873</v>
      </c>
      <c r="CE138" s="53">
        <v>1.6662877257830064</v>
      </c>
      <c r="CF138" s="53">
        <v>11.097619607707152</v>
      </c>
      <c r="CG138" s="54">
        <v>0.03250581766414341</v>
      </c>
      <c r="CH138" s="54">
        <v>0</v>
      </c>
      <c r="CI138" s="54">
        <v>0.12854437029115967</v>
      </c>
      <c r="CJ138" s="54">
        <v>2.2135127257595766</v>
      </c>
      <c r="CK138" s="54">
        <v>5.3274864598143035</v>
      </c>
      <c r="CL138" s="54">
        <v>0.37775313985167885</v>
      </c>
      <c r="CM138" s="54">
        <v>0.1835748339517286</v>
      </c>
      <c r="CN138" s="54">
        <v>0.036374576034503926</v>
      </c>
      <c r="CO138" s="54">
        <v>0.1993066600188002</v>
      </c>
      <c r="CP138" s="54">
        <v>0</v>
      </c>
      <c r="CQ138" s="54">
        <v>0</v>
      </c>
      <c r="CR138" s="54">
        <v>0</v>
      </c>
      <c r="CS138" s="54">
        <v>0</v>
      </c>
      <c r="CT138" s="54">
        <v>0</v>
      </c>
      <c r="CU138" s="53">
        <v>0</v>
      </c>
      <c r="CV138" s="54">
        <v>0</v>
      </c>
      <c r="CW138" s="54">
        <v>0</v>
      </c>
      <c r="CX138" s="54">
        <v>0</v>
      </c>
      <c r="CY138" s="54">
        <v>0</v>
      </c>
      <c r="CZ138" s="53">
        <v>115.51186541069475</v>
      </c>
      <c r="DA138" s="54">
        <v>1.3067406179329322</v>
      </c>
      <c r="DB138" s="54">
        <v>14.717718407248674</v>
      </c>
      <c r="DC138" s="54">
        <v>50.236727150380176</v>
      </c>
      <c r="DD138" s="54">
        <v>33.13610288198131</v>
      </c>
      <c r="DE138" s="54">
        <v>1.8158047401662027</v>
      </c>
      <c r="DF138" s="120">
        <v>13.989546479926599</v>
      </c>
      <c r="DG138" s="121">
        <v>7.674214556765688</v>
      </c>
      <c r="DH138" s="121">
        <v>3.4942029542393738</v>
      </c>
      <c r="DI138" s="53">
        <v>27.776654180049093</v>
      </c>
      <c r="DJ138" s="54">
        <v>1.9418824021165708</v>
      </c>
      <c r="DK138" s="54">
        <v>11.659826674376692</v>
      </c>
      <c r="DL138" s="54">
        <v>0.6400339640996467</v>
      </c>
      <c r="DM138" s="53">
        <v>19.55406186826915</v>
      </c>
      <c r="DN138" s="54">
        <v>18.586602362304347</v>
      </c>
      <c r="DO138" s="54">
        <v>0.3898523817512317</v>
      </c>
      <c r="DP138" s="53">
        <v>0.33081632863452887</v>
      </c>
      <c r="DQ138" s="53">
        <v>1.8485336112441413</v>
      </c>
      <c r="DR138" s="54">
        <v>0.4269692195660955</v>
      </c>
      <c r="DS138" s="54">
        <v>0.13114228652241922</v>
      </c>
      <c r="DT138" s="53">
        <v>9.715732482106525</v>
      </c>
      <c r="DU138" s="53">
        <v>0.09590547033811335</v>
      </c>
      <c r="DV138" s="54">
        <v>0</v>
      </c>
      <c r="DW138" s="54">
        <v>0.03333617617096013</v>
      </c>
      <c r="DX138" s="54">
        <v>0</v>
      </c>
      <c r="DY138" s="122">
        <v>57.737807272478484</v>
      </c>
      <c r="DZ138" s="53">
        <v>34.39463022336269</v>
      </c>
      <c r="EA138" s="54">
        <v>16.021465610880504</v>
      </c>
      <c r="EB138" s="54">
        <v>0.8564763746135224</v>
      </c>
      <c r="EC138" s="54">
        <v>0.3620006954018195</v>
      </c>
      <c r="ED138" s="54">
        <v>0.547774198718099</v>
      </c>
      <c r="EE138" s="54">
        <v>4.050601260158068</v>
      </c>
      <c r="EF138" s="54">
        <v>12.556317706785975</v>
      </c>
      <c r="EG138" s="53">
        <v>23.3431770491158</v>
      </c>
      <c r="EH138" s="54">
        <v>11.872334722574974</v>
      </c>
      <c r="EI138" s="54">
        <v>11.373437337454511</v>
      </c>
      <c r="EJ138" s="54">
        <v>0.0973937426957036</v>
      </c>
    </row>
    <row r="139" spans="1:140" ht="12.75">
      <c r="A139" s="14">
        <v>119</v>
      </c>
      <c r="B139" s="14" t="s">
        <v>236</v>
      </c>
      <c r="C139" s="14">
        <v>2</v>
      </c>
      <c r="D139" s="14" t="s">
        <v>237</v>
      </c>
      <c r="E139" s="14">
        <v>0</v>
      </c>
      <c r="F139" s="21">
        <v>0</v>
      </c>
      <c r="G139" s="21">
        <v>44.8</v>
      </c>
      <c r="H139" s="54">
        <v>0</v>
      </c>
      <c r="I139" s="111" t="s">
        <v>236</v>
      </c>
      <c r="J139" s="112" t="s">
        <v>776</v>
      </c>
      <c r="K139" s="113" t="s">
        <v>776</v>
      </c>
      <c r="L139" s="114">
        <v>44759.19</v>
      </c>
      <c r="M139" s="115">
        <v>1518.768860651857</v>
      </c>
      <c r="N139" s="116">
        <v>1145.7358191498402</v>
      </c>
      <c r="O139" s="117">
        <v>1822.885792767394</v>
      </c>
      <c r="P139" s="118">
        <v>987.8550751253541</v>
      </c>
      <c r="Q139" s="115">
        <v>898.4702359448416</v>
      </c>
      <c r="R139" s="53">
        <v>31.77401110252442</v>
      </c>
      <c r="S139" s="53">
        <v>3.9309067031820724</v>
      </c>
      <c r="T139" s="54">
        <v>3.751435180127254</v>
      </c>
      <c r="U139" s="54">
        <v>0</v>
      </c>
      <c r="V139" s="54">
        <v>0</v>
      </c>
      <c r="W139" s="53">
        <v>794.0201777556742</v>
      </c>
      <c r="X139" s="53">
        <v>30.36913760056873</v>
      </c>
      <c r="Y139" s="53">
        <v>8.55323565953718</v>
      </c>
      <c r="Z139" s="53">
        <v>2.4828711154066907</v>
      </c>
      <c r="AA139" s="53">
        <v>0</v>
      </c>
      <c r="AB139" s="53">
        <v>0.002570421850797568</v>
      </c>
      <c r="AC139" s="54">
        <v>6.018388625888895</v>
      </c>
      <c r="AD139" s="54">
        <v>0.04940460271957557</v>
      </c>
      <c r="AE139" s="53">
        <v>3.9986134690998654</v>
      </c>
      <c r="AF139" s="53">
        <v>0.9740234351872765</v>
      </c>
      <c r="AG139" s="53">
        <v>0</v>
      </c>
      <c r="AH139" s="53">
        <v>0.2171895872110286</v>
      </c>
      <c r="AI139" s="53">
        <v>0.058695208738138466</v>
      </c>
      <c r="AJ139" s="54">
        <v>0</v>
      </c>
      <c r="AK139" s="53">
        <v>0</v>
      </c>
      <c r="AL139" s="54">
        <v>0.058695208738138466</v>
      </c>
      <c r="AM139" s="54">
        <v>0</v>
      </c>
      <c r="AN139" s="54">
        <v>0</v>
      </c>
      <c r="AO139" s="54">
        <v>0</v>
      </c>
      <c r="AP139" s="53">
        <v>0.10039502502167709</v>
      </c>
      <c r="AQ139" s="53">
        <v>0</v>
      </c>
      <c r="AR139" s="53">
        <v>0</v>
      </c>
      <c r="AS139" s="53">
        <v>0</v>
      </c>
      <c r="AT139" s="53">
        <v>0.03795622753673603</v>
      </c>
      <c r="AU139" s="54">
        <v>0.03795622753673603</v>
      </c>
      <c r="AV139" s="54">
        <v>0</v>
      </c>
      <c r="AW139" s="54">
        <v>0</v>
      </c>
      <c r="AX139" s="53">
        <v>53.53423509227937</v>
      </c>
      <c r="AY139" s="54">
        <v>52.88549681082254</v>
      </c>
      <c r="AZ139" s="54">
        <v>0.614095116555952</v>
      </c>
      <c r="BA139" s="54">
        <v>0.03465478262676335</v>
      </c>
      <c r="BB139" s="53">
        <v>5.577583061713137</v>
      </c>
      <c r="BC139" s="53">
        <v>18.221967376978895</v>
      </c>
      <c r="BD139" s="54">
        <v>7.577728730122238</v>
      </c>
      <c r="BE139" s="54">
        <v>7.792663361423653</v>
      </c>
      <c r="BF139" s="53">
        <v>12.051051415362966</v>
      </c>
      <c r="BG139" s="54">
        <v>8.396840961599171</v>
      </c>
      <c r="BH139" s="54">
        <v>0.22490107618122668</v>
      </c>
      <c r="BI139" s="54">
        <v>0.9812936739918661</v>
      </c>
      <c r="BJ139" s="54">
        <v>2.1206594668044705</v>
      </c>
      <c r="BK139" s="119">
        <v>424.20785541472037</v>
      </c>
      <c r="BL139" s="53">
        <v>85.47467011802492</v>
      </c>
      <c r="BM139" s="54">
        <v>2.9450957445834027</v>
      </c>
      <c r="BN139" s="54">
        <v>11.823569640111897</v>
      </c>
      <c r="BO139" s="54">
        <v>5.013922280541716</v>
      </c>
      <c r="BP139" s="54">
        <v>5.412937544222761</v>
      </c>
      <c r="BQ139" s="54">
        <v>4.894407159736358</v>
      </c>
      <c r="BR139" s="54">
        <v>2.896015321099421</v>
      </c>
      <c r="BS139" s="54">
        <v>13.098901030157156</v>
      </c>
      <c r="BT139" s="54">
        <v>1.2334456901476545</v>
      </c>
      <c r="BU139" s="54">
        <v>6.8926157957728895</v>
      </c>
      <c r="BV139" s="54">
        <v>7.581372674527846</v>
      </c>
      <c r="BW139" s="54">
        <v>1.3560287842563727</v>
      </c>
      <c r="BX139" s="54">
        <v>1.301345489049288</v>
      </c>
      <c r="BY139" s="54">
        <v>4.741231912373749</v>
      </c>
      <c r="BZ139" s="54">
        <v>1.3388256132427778</v>
      </c>
      <c r="CA139" s="54">
        <v>3.296672705649946</v>
      </c>
      <c r="CB139" s="54">
        <v>2.952691949966029</v>
      </c>
      <c r="CC139" s="53">
        <v>1.6137313923688072</v>
      </c>
      <c r="CD139" s="53">
        <v>27.94471928558135</v>
      </c>
      <c r="CE139" s="53">
        <v>4.0733914085576615</v>
      </c>
      <c r="CF139" s="53">
        <v>15.297535545214288</v>
      </c>
      <c r="CG139" s="54">
        <v>0</v>
      </c>
      <c r="CH139" s="54">
        <v>0</v>
      </c>
      <c r="CI139" s="54">
        <v>0</v>
      </c>
      <c r="CJ139" s="54">
        <v>6.121956183746845</v>
      </c>
      <c r="CK139" s="54">
        <v>1.5008558019034748</v>
      </c>
      <c r="CL139" s="54">
        <v>1.591951060776569</v>
      </c>
      <c r="CM139" s="54">
        <v>1.1459047851402138</v>
      </c>
      <c r="CN139" s="54">
        <v>0.10738621498735791</v>
      </c>
      <c r="CO139" s="54">
        <v>0.3528272071054011</v>
      </c>
      <c r="CP139" s="54">
        <v>0</v>
      </c>
      <c r="CQ139" s="54">
        <v>0</v>
      </c>
      <c r="CR139" s="54">
        <v>0</v>
      </c>
      <c r="CS139" s="54">
        <v>0</v>
      </c>
      <c r="CT139" s="54">
        <v>0</v>
      </c>
      <c r="CU139" s="53">
        <v>0.005878792712736758</v>
      </c>
      <c r="CV139" s="54">
        <v>0</v>
      </c>
      <c r="CW139" s="54">
        <v>0</v>
      </c>
      <c r="CX139" s="54">
        <v>0</v>
      </c>
      <c r="CY139" s="54">
        <v>0</v>
      </c>
      <c r="CZ139" s="53">
        <v>199.1440193622807</v>
      </c>
      <c r="DA139" s="54">
        <v>1.7702798017569128</v>
      </c>
      <c r="DB139" s="54">
        <v>19.3066742271252</v>
      </c>
      <c r="DC139" s="54">
        <v>60.352745436188634</v>
      </c>
      <c r="DD139" s="54">
        <v>67.70895541228516</v>
      </c>
      <c r="DE139" s="54">
        <v>7.591035494610158</v>
      </c>
      <c r="DF139" s="120">
        <v>44.735304637997245</v>
      </c>
      <c r="DG139" s="121">
        <v>21.33727621076253</v>
      </c>
      <c r="DH139" s="121">
        <v>14.038174059896974</v>
      </c>
      <c r="DI139" s="53">
        <v>25.06504250858874</v>
      </c>
      <c r="DJ139" s="54">
        <v>3.422807696028458</v>
      </c>
      <c r="DK139" s="54">
        <v>6.553179358250227</v>
      </c>
      <c r="DL139" s="54">
        <v>0.22065211635867407</v>
      </c>
      <c r="DM139" s="53">
        <v>14.81912429603842</v>
      </c>
      <c r="DN139" s="54">
        <v>13.789143637317833</v>
      </c>
      <c r="DO139" s="54">
        <v>0.2506434991339208</v>
      </c>
      <c r="DP139" s="53">
        <v>0.6702534161140985</v>
      </c>
      <c r="DQ139" s="53">
        <v>0.5393243264679276</v>
      </c>
      <c r="DR139" s="54">
        <v>0.06245845825181375</v>
      </c>
      <c r="DS139" s="54">
        <v>0.004393064307017173</v>
      </c>
      <c r="DT139" s="53">
        <v>4.819825827947288</v>
      </c>
      <c r="DU139" s="53">
        <v>0.00506957342168167</v>
      </c>
      <c r="DV139" s="54">
        <v>0</v>
      </c>
      <c r="DW139" s="54">
        <v>0</v>
      </c>
      <c r="DX139" s="54">
        <v>0</v>
      </c>
      <c r="DY139" s="122">
        <v>106.70593011178262</v>
      </c>
      <c r="DZ139" s="53">
        <v>52.97064133644956</v>
      </c>
      <c r="EA139" s="54">
        <v>30.29149991320218</v>
      </c>
      <c r="EB139" s="54">
        <v>1.185678739941451</v>
      </c>
      <c r="EC139" s="54">
        <v>2.824921541252199</v>
      </c>
      <c r="ED139" s="54">
        <v>4.79442098929851</v>
      </c>
      <c r="EE139" s="54">
        <v>3.0770060852307646</v>
      </c>
      <c r="EF139" s="54">
        <v>10.797107811825907</v>
      </c>
      <c r="EG139" s="53">
        <v>53.73528877533306</v>
      </c>
      <c r="EH139" s="54">
        <v>10.549319592244633</v>
      </c>
      <c r="EI139" s="54">
        <v>43.181478485200465</v>
      </c>
      <c r="EJ139" s="54">
        <v>0.004489804216742974</v>
      </c>
    </row>
    <row r="140" spans="1:140" ht="12.75">
      <c r="A140" s="15">
        <v>120</v>
      </c>
      <c r="B140" s="15" t="s">
        <v>238</v>
      </c>
      <c r="C140" s="15">
        <v>3</v>
      </c>
      <c r="D140" s="15" t="s">
        <v>239</v>
      </c>
      <c r="E140" s="15">
        <v>143.98366639761693</v>
      </c>
      <c r="F140" s="22">
        <v>2.042321509186056</v>
      </c>
      <c r="G140" s="22">
        <v>70.5</v>
      </c>
      <c r="H140" s="54">
        <v>0.14398366639761692</v>
      </c>
      <c r="I140" s="111" t="s">
        <v>238</v>
      </c>
      <c r="J140" s="112" t="s">
        <v>776</v>
      </c>
      <c r="K140" s="113" t="s">
        <v>776</v>
      </c>
      <c r="L140" s="114">
        <v>70507.41</v>
      </c>
      <c r="M140" s="115">
        <v>702.3967693608373</v>
      </c>
      <c r="N140" s="116">
        <v>688.2151838589525</v>
      </c>
      <c r="O140" s="117">
        <v>716.358879296274</v>
      </c>
      <c r="P140" s="118">
        <v>126.85973006241471</v>
      </c>
      <c r="Q140" s="115">
        <v>56.977259553286665</v>
      </c>
      <c r="R140" s="53">
        <v>3.3610509874068555</v>
      </c>
      <c r="S140" s="53">
        <v>2.282299122886516</v>
      </c>
      <c r="T140" s="54">
        <v>0.7969620498044105</v>
      </c>
      <c r="U140" s="54">
        <v>0.20423215091860558</v>
      </c>
      <c r="V140" s="54">
        <v>0.2039982747912595</v>
      </c>
      <c r="W140" s="53">
        <v>0.8835950717803986</v>
      </c>
      <c r="X140" s="53">
        <v>18.628708670478748</v>
      </c>
      <c r="Y140" s="53">
        <v>2.7987030015710403</v>
      </c>
      <c r="Z140" s="53">
        <v>1.0162168770629925</v>
      </c>
      <c r="AA140" s="53">
        <v>0.0011031464636128317</v>
      </c>
      <c r="AB140" s="53">
        <v>0</v>
      </c>
      <c r="AC140" s="54">
        <v>1.4269805116937353</v>
      </c>
      <c r="AD140" s="54">
        <v>0.3544028918378933</v>
      </c>
      <c r="AE140" s="53">
        <v>0.6679916337871438</v>
      </c>
      <c r="AF140" s="53">
        <v>4.17568734974097</v>
      </c>
      <c r="AG140" s="53">
        <v>2.1511114931040582</v>
      </c>
      <c r="AH140" s="53">
        <v>6.956433373456775</v>
      </c>
      <c r="AI140" s="53">
        <v>11.556626459545173</v>
      </c>
      <c r="AJ140" s="54">
        <v>0.0019010767804405236</v>
      </c>
      <c r="AK140" s="53">
        <v>0</v>
      </c>
      <c r="AL140" s="54">
        <v>11.284053690243338</v>
      </c>
      <c r="AM140" s="54">
        <v>0.24748732083620717</v>
      </c>
      <c r="AN140" s="54">
        <v>0.0231849390014468</v>
      </c>
      <c r="AO140" s="54">
        <v>0</v>
      </c>
      <c r="AP140" s="53">
        <v>0.00619537719510616</v>
      </c>
      <c r="AQ140" s="53">
        <v>0.0005490203086455735</v>
      </c>
      <c r="AR140" s="53">
        <v>0</v>
      </c>
      <c r="AS140" s="53">
        <v>0</v>
      </c>
      <c r="AT140" s="53">
        <v>0.028670319899709827</v>
      </c>
      <c r="AU140" s="54">
        <v>0.0035716813310827894</v>
      </c>
      <c r="AV140" s="54">
        <v>0</v>
      </c>
      <c r="AW140" s="54">
        <v>0.013719125408237233</v>
      </c>
      <c r="AX140" s="53">
        <v>34.781493179227546</v>
      </c>
      <c r="AY140" s="54">
        <v>34.15165866963486</v>
      </c>
      <c r="AZ140" s="54">
        <v>0.6224409604607515</v>
      </c>
      <c r="BA140" s="54">
        <v>0.007393690960992611</v>
      </c>
      <c r="BB140" s="53">
        <v>3.954704902647821</v>
      </c>
      <c r="BC140" s="53">
        <v>27.008338556188633</v>
      </c>
      <c r="BD140" s="54">
        <v>15.791701893460559</v>
      </c>
      <c r="BE140" s="54">
        <v>9.068153262189037</v>
      </c>
      <c r="BF140" s="53">
        <v>4.137922524738889</v>
      </c>
      <c r="BG140" s="54">
        <v>0.648407876562194</v>
      </c>
      <c r="BH140" s="54">
        <v>0.10807445628764409</v>
      </c>
      <c r="BI140" s="54">
        <v>0.037461878120328064</v>
      </c>
      <c r="BJ140" s="54">
        <v>3.0100396539881413</v>
      </c>
      <c r="BK140" s="119">
        <v>545.0675326182028</v>
      </c>
      <c r="BL140" s="53">
        <v>54.92754591325933</v>
      </c>
      <c r="BM140" s="54">
        <v>0.5846649309625754</v>
      </c>
      <c r="BN140" s="54">
        <v>1.1115115418365247</v>
      </c>
      <c r="BO140" s="54">
        <v>2.5029284156090825</v>
      </c>
      <c r="BP140" s="54">
        <v>2.650331362334824</v>
      </c>
      <c r="BQ140" s="54">
        <v>3.8460496563410853</v>
      </c>
      <c r="BR140" s="54">
        <v>1.2516660305633123</v>
      </c>
      <c r="BS140" s="54">
        <v>4.551192562597321</v>
      </c>
      <c r="BT140" s="54">
        <v>0.05647775177105499</v>
      </c>
      <c r="BU140" s="54">
        <v>6.126876593538182</v>
      </c>
      <c r="BV140" s="54">
        <v>2.529202249806084</v>
      </c>
      <c r="BW140" s="54">
        <v>0.19912190789592188</v>
      </c>
      <c r="BX140" s="54">
        <v>0.2943833846683632</v>
      </c>
      <c r="BY140" s="54">
        <v>1.229189385909935</v>
      </c>
      <c r="BZ140" s="54">
        <v>12.659151711855534</v>
      </c>
      <c r="CA140" s="54">
        <v>2.5555796192201643</v>
      </c>
      <c r="CB140" s="54">
        <v>4.63884717932484</v>
      </c>
      <c r="CC140" s="53">
        <v>7.837586148746635</v>
      </c>
      <c r="CD140" s="53">
        <v>12.681542266266764</v>
      </c>
      <c r="CE140" s="53">
        <v>13.031051629892517</v>
      </c>
      <c r="CF140" s="53">
        <v>20.592544811956643</v>
      </c>
      <c r="CG140" s="54">
        <v>0.017051541107523306</v>
      </c>
      <c r="CH140" s="54">
        <v>0</v>
      </c>
      <c r="CI140" s="54">
        <v>0.030707552582061943</v>
      </c>
      <c r="CJ140" s="54">
        <v>1.2852183905209396</v>
      </c>
      <c r="CK140" s="54">
        <v>0.003557498424633666</v>
      </c>
      <c r="CL140" s="54">
        <v>0.7854758811875234</v>
      </c>
      <c r="CM140" s="54">
        <v>0.10551047045977154</v>
      </c>
      <c r="CN140" s="54">
        <v>0.20280605967514617</v>
      </c>
      <c r="CO140" s="54">
        <v>10.75516743559294</v>
      </c>
      <c r="CP140" s="54">
        <v>0</v>
      </c>
      <c r="CQ140" s="54">
        <v>0</v>
      </c>
      <c r="CR140" s="54">
        <v>0</v>
      </c>
      <c r="CS140" s="54">
        <v>0</v>
      </c>
      <c r="CT140" s="54">
        <v>0</v>
      </c>
      <c r="CU140" s="53">
        <v>0.7714166496826362</v>
      </c>
      <c r="CV140" s="54">
        <v>0</v>
      </c>
      <c r="CW140" s="54">
        <v>0</v>
      </c>
      <c r="CX140" s="54">
        <v>0</v>
      </c>
      <c r="CY140" s="54">
        <v>0</v>
      </c>
      <c r="CZ140" s="53">
        <v>297.12862804065554</v>
      </c>
      <c r="DA140" s="54">
        <v>4.8188651377209855</v>
      </c>
      <c r="DB140" s="54">
        <v>39.74589337489492</v>
      </c>
      <c r="DC140" s="54">
        <v>147.2602666868631</v>
      </c>
      <c r="DD140" s="54">
        <v>49.71646242572234</v>
      </c>
      <c r="DE140" s="54">
        <v>10.59939799235286</v>
      </c>
      <c r="DF140" s="120">
        <v>36.187061757055034</v>
      </c>
      <c r="DG140" s="121">
        <v>18.538817409404203</v>
      </c>
      <c r="DH140" s="121">
        <v>4.217685772318115</v>
      </c>
      <c r="DI140" s="53">
        <v>57.38423805384427</v>
      </c>
      <c r="DJ140" s="54">
        <v>1.5274905148267393</v>
      </c>
      <c r="DK140" s="54">
        <v>26.419336634262983</v>
      </c>
      <c r="DL140" s="54">
        <v>0.039465355485331255</v>
      </c>
      <c r="DM140" s="53">
        <v>30.823398561938383</v>
      </c>
      <c r="DN140" s="54">
        <v>29.65857063817831</v>
      </c>
      <c r="DO140" s="54">
        <v>0.6187168128853408</v>
      </c>
      <c r="DP140" s="53">
        <v>0.6042547868372984</v>
      </c>
      <c r="DQ140" s="53">
        <v>0.6004436980453542</v>
      </c>
      <c r="DR140" s="54">
        <v>0.15839980507013374</v>
      </c>
      <c r="DS140" s="54">
        <v>0.03986616442158349</v>
      </c>
      <c r="DT140" s="53">
        <v>12.457483546764799</v>
      </c>
      <c r="DU140" s="53">
        <v>0.04047702220234724</v>
      </c>
      <c r="DV140" s="54">
        <v>0</v>
      </c>
      <c r="DW140" s="54">
        <v>0</v>
      </c>
      <c r="DX140" s="54">
        <v>0</v>
      </c>
      <c r="DY140" s="122">
        <v>30.46950668021985</v>
      </c>
      <c r="DZ140" s="53">
        <v>27.19867316073587</v>
      </c>
      <c r="EA140" s="54">
        <v>12.297932940665385</v>
      </c>
      <c r="EB140" s="54">
        <v>1.943631172950474</v>
      </c>
      <c r="EC140" s="54">
        <v>2.1196821724128</v>
      </c>
      <c r="ED140" s="54">
        <v>0.7261015544323638</v>
      </c>
      <c r="EE140" s="54">
        <v>4.377375370900732</v>
      </c>
      <c r="EF140" s="54">
        <v>5.733956189852952</v>
      </c>
      <c r="EG140" s="53">
        <v>3.2708278463214002</v>
      </c>
      <c r="EH140" s="54">
        <v>1.5111305322376754</v>
      </c>
      <c r="EI140" s="54">
        <v>1.152960660446895</v>
      </c>
      <c r="EJ140" s="54">
        <v>0.006993307511933852</v>
      </c>
    </row>
    <row r="141" spans="1:140" ht="12.75">
      <c r="A141" s="13">
        <v>121</v>
      </c>
      <c r="B141" s="13" t="s">
        <v>240</v>
      </c>
      <c r="C141" s="13">
        <v>8</v>
      </c>
      <c r="D141" s="13" t="s">
        <v>241</v>
      </c>
      <c r="E141" s="13">
        <v>0</v>
      </c>
      <c r="F141" s="27">
        <v>0</v>
      </c>
      <c r="G141" s="27">
        <v>12</v>
      </c>
      <c r="H141" s="54">
        <v>0</v>
      </c>
      <c r="I141" s="111" t="s">
        <v>240</v>
      </c>
      <c r="J141" s="112" t="s">
        <v>776</v>
      </c>
      <c r="K141" s="113" t="s">
        <v>776</v>
      </c>
      <c r="L141" s="114">
        <v>12035.74</v>
      </c>
      <c r="M141" s="115">
        <v>680.6724389194184</v>
      </c>
      <c r="N141" s="116">
        <v>616.179532302072</v>
      </c>
      <c r="O141" s="117">
        <v>727.0559437841118</v>
      </c>
      <c r="P141" s="118">
        <v>338.75632075800905</v>
      </c>
      <c r="Q141" s="115">
        <v>230.8218688672238</v>
      </c>
      <c r="R141" s="53">
        <v>12.1000785992386</v>
      </c>
      <c r="S141" s="53">
        <v>0.6548321914564456</v>
      </c>
      <c r="T141" s="54">
        <v>0.12222430860088372</v>
      </c>
      <c r="U141" s="54">
        <v>0</v>
      </c>
      <c r="V141" s="54">
        <v>0.27556926287872624</v>
      </c>
      <c r="W141" s="53">
        <v>48.9708152552315</v>
      </c>
      <c r="X141" s="53">
        <v>28.14234936946129</v>
      </c>
      <c r="Y141" s="53">
        <v>3.5109964156753137</v>
      </c>
      <c r="Z141" s="53">
        <v>3.3905925186153905</v>
      </c>
      <c r="AA141" s="53">
        <v>0</v>
      </c>
      <c r="AB141" s="53">
        <v>0</v>
      </c>
      <c r="AC141" s="54">
        <v>0</v>
      </c>
      <c r="AD141" s="54">
        <v>0.1204047279186822</v>
      </c>
      <c r="AE141" s="53">
        <v>13.441051401907984</v>
      </c>
      <c r="AF141" s="53">
        <v>0.0867325149928463</v>
      </c>
      <c r="AG141" s="53">
        <v>0.044680260623775524</v>
      </c>
      <c r="AH141" s="53">
        <v>0.712163107544696</v>
      </c>
      <c r="AI141" s="53">
        <v>5.183471062020283</v>
      </c>
      <c r="AJ141" s="54">
        <v>0</v>
      </c>
      <c r="AK141" s="53">
        <v>5.0203078497873825</v>
      </c>
      <c r="AL141" s="54">
        <v>0.0031456312615593227</v>
      </c>
      <c r="AM141" s="54">
        <v>0.1225051388614244</v>
      </c>
      <c r="AN141" s="54">
        <v>0.03751161125115697</v>
      </c>
      <c r="AO141" s="54">
        <v>0</v>
      </c>
      <c r="AP141" s="53">
        <v>0</v>
      </c>
      <c r="AQ141" s="53">
        <v>0.4034724910973484</v>
      </c>
      <c r="AR141" s="53">
        <v>0</v>
      </c>
      <c r="AS141" s="53">
        <v>0.023970275197038156</v>
      </c>
      <c r="AT141" s="53">
        <v>9.44909079126003</v>
      </c>
      <c r="AU141" s="54">
        <v>0.6420494294492901</v>
      </c>
      <c r="AV141" s="54">
        <v>0</v>
      </c>
      <c r="AW141" s="54">
        <v>0</v>
      </c>
      <c r="AX141" s="53">
        <v>48.85736980027817</v>
      </c>
      <c r="AY141" s="54">
        <v>39.29473385101373</v>
      </c>
      <c r="AZ141" s="54">
        <v>9.467203512206147</v>
      </c>
      <c r="BA141" s="54">
        <v>0.09543326791705373</v>
      </c>
      <c r="BB141" s="53">
        <v>7.32069818723236</v>
      </c>
      <c r="BC141" s="53">
        <v>34.834617564021826</v>
      </c>
      <c r="BD141" s="54">
        <v>10.327250339405802</v>
      </c>
      <c r="BE141" s="54">
        <v>13.589193518636993</v>
      </c>
      <c r="BF141" s="53">
        <v>16.92173476662008</v>
      </c>
      <c r="BG141" s="54">
        <v>10.243167432995396</v>
      </c>
      <c r="BH141" s="54">
        <v>0.05171264915991872</v>
      </c>
      <c r="BI141" s="54">
        <v>0.10401770061500167</v>
      </c>
      <c r="BJ141" s="54">
        <v>5.793346316886207</v>
      </c>
      <c r="BK141" s="119">
        <v>270.9633142623553</v>
      </c>
      <c r="BL141" s="53">
        <v>43.94826574851235</v>
      </c>
      <c r="BM141" s="54">
        <v>0.9250424153396467</v>
      </c>
      <c r="BN141" s="54">
        <v>0.8672678206740925</v>
      </c>
      <c r="BO141" s="54">
        <v>11.14685096221753</v>
      </c>
      <c r="BP141" s="54">
        <v>1.208936882983514</v>
      </c>
      <c r="BQ141" s="54">
        <v>4.848329226121535</v>
      </c>
      <c r="BR141" s="54">
        <v>1.1135493122982052</v>
      </c>
      <c r="BS141" s="54">
        <v>2.9388280238689104</v>
      </c>
      <c r="BT141" s="54">
        <v>0.35543473022846955</v>
      </c>
      <c r="BU141" s="54">
        <v>1.0416127300855618</v>
      </c>
      <c r="BV141" s="54">
        <v>1.1576471409319244</v>
      </c>
      <c r="BW141" s="54">
        <v>3.2027328606300904</v>
      </c>
      <c r="BX141" s="54">
        <v>0.2675680930295935</v>
      </c>
      <c r="BY141" s="54">
        <v>1.7538996355853482</v>
      </c>
      <c r="BZ141" s="54">
        <v>0.25269073609100895</v>
      </c>
      <c r="CA141" s="54">
        <v>0.28427998610804156</v>
      </c>
      <c r="CB141" s="54">
        <v>1.912827960723645</v>
      </c>
      <c r="CC141" s="53">
        <v>0.24720956085791151</v>
      </c>
      <c r="CD141" s="53">
        <v>13.980960040678847</v>
      </c>
      <c r="CE141" s="53">
        <v>7.923913278286172</v>
      </c>
      <c r="CF141" s="53">
        <v>16.976820702341527</v>
      </c>
      <c r="CG141" s="54">
        <v>0</v>
      </c>
      <c r="CH141" s="54">
        <v>0.018567200687286366</v>
      </c>
      <c r="CI141" s="54">
        <v>0</v>
      </c>
      <c r="CJ141" s="54">
        <v>1.8574088506398445</v>
      </c>
      <c r="CK141" s="54">
        <v>7.429009765913854</v>
      </c>
      <c r="CL141" s="54">
        <v>0.22308474593170008</v>
      </c>
      <c r="CM141" s="54">
        <v>0.13187805652165968</v>
      </c>
      <c r="CN141" s="54">
        <v>0.02621940985764066</v>
      </c>
      <c r="CO141" s="54">
        <v>0.2090856067013744</v>
      </c>
      <c r="CP141" s="54">
        <v>0</v>
      </c>
      <c r="CQ141" s="54">
        <v>0</v>
      </c>
      <c r="CR141" s="54">
        <v>0</v>
      </c>
      <c r="CS141" s="54">
        <v>0</v>
      </c>
      <c r="CT141" s="54">
        <v>0</v>
      </c>
      <c r="CU141" s="53">
        <v>0.2064733867630906</v>
      </c>
      <c r="CV141" s="54">
        <v>0.020280431448336373</v>
      </c>
      <c r="CW141" s="54">
        <v>0</v>
      </c>
      <c r="CX141" s="54">
        <v>0</v>
      </c>
      <c r="CY141" s="54">
        <v>0</v>
      </c>
      <c r="CZ141" s="53">
        <v>79.47329370690959</v>
      </c>
      <c r="DA141" s="54">
        <v>0.11761221162969622</v>
      </c>
      <c r="DB141" s="54">
        <v>7.444369851791414</v>
      </c>
      <c r="DC141" s="54">
        <v>23.232655407976576</v>
      </c>
      <c r="DD141" s="54">
        <v>18.542607268020078</v>
      </c>
      <c r="DE141" s="54">
        <v>0.16670433226374118</v>
      </c>
      <c r="DF141" s="120">
        <v>62.235408873903886</v>
      </c>
      <c r="DG141" s="121">
        <v>53.30448314769179</v>
      </c>
      <c r="DH141" s="121">
        <v>2.342602947554534</v>
      </c>
      <c r="DI141" s="53">
        <v>31.16977435537823</v>
      </c>
      <c r="DJ141" s="54">
        <v>5.6812451914049324</v>
      </c>
      <c r="DK141" s="54">
        <v>13.587631504170082</v>
      </c>
      <c r="DL141" s="54">
        <v>0.5775415554008312</v>
      </c>
      <c r="DM141" s="53">
        <v>7.684535392090557</v>
      </c>
      <c r="DN141" s="54">
        <v>5.600173317137126</v>
      </c>
      <c r="DO141" s="54">
        <v>0.39455072974324806</v>
      </c>
      <c r="DP141" s="53">
        <v>1.3455109532110199</v>
      </c>
      <c r="DQ141" s="53">
        <v>1.8550791226796193</v>
      </c>
      <c r="DR141" s="54">
        <v>0.055111692342971856</v>
      </c>
      <c r="DS141" s="54">
        <v>0.021898113452101825</v>
      </c>
      <c r="DT141" s="53">
        <v>3.814033869126452</v>
      </c>
      <c r="DU141" s="53">
        <v>0.10199705211312307</v>
      </c>
      <c r="DV141" s="54">
        <v>0</v>
      </c>
      <c r="DW141" s="54">
        <v>0.010348345843296716</v>
      </c>
      <c r="DX141" s="54">
        <v>0</v>
      </c>
      <c r="DY141" s="122">
        <v>70.95281220764157</v>
      </c>
      <c r="DZ141" s="53">
        <v>31.407042691184756</v>
      </c>
      <c r="EA141" s="54">
        <v>6.506667641540944</v>
      </c>
      <c r="EB141" s="54">
        <v>0.37301071641627354</v>
      </c>
      <c r="EC141" s="54">
        <v>3.9943293889698515</v>
      </c>
      <c r="ED141" s="54">
        <v>0.21991418890737088</v>
      </c>
      <c r="EE141" s="54">
        <v>1.2166040476115305</v>
      </c>
      <c r="EF141" s="54">
        <v>19.096524185467615</v>
      </c>
      <c r="EG141" s="53">
        <v>39.545744590694056</v>
      </c>
      <c r="EH141" s="54">
        <v>2.3295775747897514</v>
      </c>
      <c r="EI141" s="54">
        <v>37.059250199821534</v>
      </c>
      <c r="EJ141" s="54">
        <v>0</v>
      </c>
    </row>
    <row r="142" spans="1:140" ht="12.75">
      <c r="A142" s="17">
        <v>122</v>
      </c>
      <c r="B142" s="17" t="s">
        <v>242</v>
      </c>
      <c r="C142" s="17">
        <v>1</v>
      </c>
      <c r="D142" s="17" t="s">
        <v>243</v>
      </c>
      <c r="E142" s="17">
        <v>0.1263063601074948</v>
      </c>
      <c r="F142" s="20">
        <v>0.09715873854422677</v>
      </c>
      <c r="G142" s="20">
        <v>1.3</v>
      </c>
      <c r="H142" s="54">
        <v>0.0001263063601074948</v>
      </c>
      <c r="I142" s="111" t="s">
        <v>242</v>
      </c>
      <c r="J142" s="112" t="s">
        <v>779</v>
      </c>
      <c r="K142" s="113" t="s">
        <v>780</v>
      </c>
      <c r="L142" s="114">
        <v>1306.11</v>
      </c>
      <c r="M142" s="125">
        <v>1143.749837303137</v>
      </c>
      <c r="N142" s="126">
        <v>796.9430933900516</v>
      </c>
      <c r="O142" s="127">
        <v>1588.5326076002318</v>
      </c>
      <c r="P142" s="128">
        <v>611.4010305410725</v>
      </c>
      <c r="Q142" s="125">
        <v>486.46446317691476</v>
      </c>
      <c r="R142" s="57">
        <v>35.75469141190252</v>
      </c>
      <c r="S142" s="55">
        <v>0.8640160476529543</v>
      </c>
      <c r="T142" s="56">
        <v>0.825137239589315</v>
      </c>
      <c r="U142" s="56">
        <v>0.009715873854422675</v>
      </c>
      <c r="V142" s="56">
        <v>0.005688647969925964</v>
      </c>
      <c r="W142" s="57">
        <v>218.20520476835796</v>
      </c>
      <c r="X142" s="55">
        <v>31.703776864123242</v>
      </c>
      <c r="Y142" s="55">
        <v>78.36047499827733</v>
      </c>
      <c r="Z142" s="55">
        <v>23.95227813890101</v>
      </c>
      <c r="AA142" s="55">
        <v>0</v>
      </c>
      <c r="AB142" s="55">
        <v>0.16650205572271862</v>
      </c>
      <c r="AC142" s="56">
        <v>51.77369440552481</v>
      </c>
      <c r="AD142" s="56">
        <v>2.4679544601909487</v>
      </c>
      <c r="AE142" s="55">
        <v>0.42017134850816557</v>
      </c>
      <c r="AF142" s="55">
        <v>0.9717251992558056</v>
      </c>
      <c r="AG142" s="55">
        <v>0.43657119231917685</v>
      </c>
      <c r="AH142" s="55">
        <v>92.08826209124805</v>
      </c>
      <c r="AI142" s="55">
        <v>4.667080108107281</v>
      </c>
      <c r="AJ142" s="56">
        <v>3.307301835220617</v>
      </c>
      <c r="AK142" s="57">
        <v>0</v>
      </c>
      <c r="AL142" s="56">
        <v>0.26340813560879256</v>
      </c>
      <c r="AM142" s="56">
        <v>1.0963701372778711</v>
      </c>
      <c r="AN142" s="56">
        <v>0</v>
      </c>
      <c r="AO142" s="56">
        <v>0</v>
      </c>
      <c r="AP142" s="55">
        <v>0.17849951382349113</v>
      </c>
      <c r="AQ142" s="55">
        <v>0.0038817557479844736</v>
      </c>
      <c r="AR142" s="55">
        <v>0</v>
      </c>
      <c r="AS142" s="55">
        <v>0</v>
      </c>
      <c r="AT142" s="55">
        <v>0.6064496864735742</v>
      </c>
      <c r="AU142" s="56">
        <v>0.016070621923115206</v>
      </c>
      <c r="AV142" s="56">
        <v>0.010420255568060883</v>
      </c>
      <c r="AW142" s="56">
        <v>0.5650672607973295</v>
      </c>
      <c r="AX142" s="55">
        <v>59.31758427697514</v>
      </c>
      <c r="AY142" s="56">
        <v>58.727404276822014</v>
      </c>
      <c r="AZ142" s="56">
        <v>0.5680072888194716</v>
      </c>
      <c r="BA142" s="56">
        <v>0.0221727113336549</v>
      </c>
      <c r="BB142" s="57">
        <v>13.436846819946254</v>
      </c>
      <c r="BC142" s="55">
        <v>43.93735596542405</v>
      </c>
      <c r="BD142" s="56">
        <v>18.942125854637055</v>
      </c>
      <c r="BE142" s="56">
        <v>18.108895881663877</v>
      </c>
      <c r="BF142" s="55">
        <v>8.244818583427124</v>
      </c>
      <c r="BG142" s="56">
        <v>7.255958533354772</v>
      </c>
      <c r="BH142" s="56">
        <v>0.01859720850464356</v>
      </c>
      <c r="BI142" s="56">
        <v>0.40249289876044136</v>
      </c>
      <c r="BJ142" s="56">
        <v>0.5275665908690693</v>
      </c>
      <c r="BK142" s="129">
        <v>447.19158416978667</v>
      </c>
      <c r="BL142" s="55">
        <v>87.40488932785142</v>
      </c>
      <c r="BM142" s="56">
        <v>9.120939277702492</v>
      </c>
      <c r="BN142" s="56">
        <v>2.891073493044231</v>
      </c>
      <c r="BO142" s="56">
        <v>1.390594972858335</v>
      </c>
      <c r="BP142" s="56">
        <v>3.7322277602958405</v>
      </c>
      <c r="BQ142" s="56">
        <v>6.962935740481277</v>
      </c>
      <c r="BR142" s="56">
        <v>2.0371101974565695</v>
      </c>
      <c r="BS142" s="56">
        <v>4.9788149543300335</v>
      </c>
      <c r="BT142" s="56">
        <v>4.402768526387518</v>
      </c>
      <c r="BU142" s="56">
        <v>5.396214713921492</v>
      </c>
      <c r="BV142" s="56">
        <v>8.839936911898693</v>
      </c>
      <c r="BW142" s="56">
        <v>0.5706716892145379</v>
      </c>
      <c r="BX142" s="56">
        <v>3.0886449073967737</v>
      </c>
      <c r="BY142" s="56">
        <v>9.973118650037135</v>
      </c>
      <c r="BZ142" s="56">
        <v>3.024079135754263</v>
      </c>
      <c r="CA142" s="56">
        <v>6.648651338708073</v>
      </c>
      <c r="CB142" s="56">
        <v>1.9722994234788802</v>
      </c>
      <c r="CC142" s="55">
        <v>1.5352918207501667</v>
      </c>
      <c r="CD142" s="55">
        <v>13.88282763320088</v>
      </c>
      <c r="CE142" s="55">
        <v>3.8668718561223785</v>
      </c>
      <c r="CF142" s="55">
        <v>14.880056044284173</v>
      </c>
      <c r="CG142" s="56">
        <v>0</v>
      </c>
      <c r="CH142" s="56">
        <v>0</v>
      </c>
      <c r="CI142" s="56">
        <v>0</v>
      </c>
      <c r="CJ142" s="56">
        <v>5.38193567157437</v>
      </c>
      <c r="CK142" s="56">
        <v>1.2076777606786564</v>
      </c>
      <c r="CL142" s="56">
        <v>2.099470948082474</v>
      </c>
      <c r="CM142" s="56">
        <v>0.8118458629058808</v>
      </c>
      <c r="CN142" s="56">
        <v>0.07982482333034738</v>
      </c>
      <c r="CO142" s="56">
        <v>0.2142698547595532</v>
      </c>
      <c r="CP142" s="56">
        <v>0</v>
      </c>
      <c r="CQ142" s="56">
        <v>0</v>
      </c>
      <c r="CR142" s="56">
        <v>0</v>
      </c>
      <c r="CS142" s="56">
        <v>0</v>
      </c>
      <c r="CT142" s="56">
        <v>0</v>
      </c>
      <c r="CU142" s="55">
        <v>0.006630375695768351</v>
      </c>
      <c r="CV142" s="56">
        <v>0</v>
      </c>
      <c r="CW142" s="56">
        <v>0</v>
      </c>
      <c r="CX142" s="56">
        <v>0</v>
      </c>
      <c r="CY142" s="56">
        <v>0</v>
      </c>
      <c r="CZ142" s="55">
        <v>217.30849622160463</v>
      </c>
      <c r="DA142" s="56">
        <v>4.349472862163218</v>
      </c>
      <c r="DB142" s="56">
        <v>10.196300464738806</v>
      </c>
      <c r="DC142" s="56">
        <v>76.62065216559095</v>
      </c>
      <c r="DD142" s="56">
        <v>72.82221252421313</v>
      </c>
      <c r="DE142" s="56">
        <v>7.557610002220334</v>
      </c>
      <c r="DF142" s="130">
        <v>48.046412629870375</v>
      </c>
      <c r="DG142" s="131">
        <v>24.853243601228073</v>
      </c>
      <c r="DH142" s="131">
        <v>6.859766788402203</v>
      </c>
      <c r="DI142" s="55">
        <v>26.418663052882223</v>
      </c>
      <c r="DJ142" s="56">
        <v>3.313878616655565</v>
      </c>
      <c r="DK142" s="56">
        <v>8.707474868119837</v>
      </c>
      <c r="DL142" s="56">
        <v>0.18813882444817054</v>
      </c>
      <c r="DM142" s="55">
        <v>17.137446310035145</v>
      </c>
      <c r="DN142" s="56">
        <v>15.793731002748622</v>
      </c>
      <c r="DO142" s="56">
        <v>0.42069197847041984</v>
      </c>
      <c r="DP142" s="55">
        <v>9.915527788624237</v>
      </c>
      <c r="DQ142" s="55">
        <v>0.46606334841628966</v>
      </c>
      <c r="DR142" s="56">
        <v>0.05564615537741844</v>
      </c>
      <c r="DS142" s="56">
        <v>0.005581459448285367</v>
      </c>
      <c r="DT142" s="55">
        <v>6.318771007036162</v>
      </c>
      <c r="DU142" s="55">
        <v>0.003652066058754623</v>
      </c>
      <c r="DV142" s="56">
        <v>0</v>
      </c>
      <c r="DW142" s="56">
        <v>0</v>
      </c>
      <c r="DX142" s="56">
        <v>0</v>
      </c>
      <c r="DY142" s="132">
        <v>85.15722259227783</v>
      </c>
      <c r="DZ142" s="55">
        <v>71.36819257183546</v>
      </c>
      <c r="EA142" s="56">
        <v>26.269012564026003</v>
      </c>
      <c r="EB142" s="56">
        <v>5.138280849239344</v>
      </c>
      <c r="EC142" s="56">
        <v>3.281668465902566</v>
      </c>
      <c r="ED142" s="56">
        <v>5.4407132630482895</v>
      </c>
      <c r="EE142" s="56">
        <v>5.623385472892789</v>
      </c>
      <c r="EF142" s="56">
        <v>25.61512430040349</v>
      </c>
      <c r="EG142" s="55">
        <v>13.789014707796436</v>
      </c>
      <c r="EH142" s="56">
        <v>4.477341112157476</v>
      </c>
      <c r="EI142" s="56">
        <v>9.311665939315985</v>
      </c>
      <c r="EJ142" s="56">
        <v>0</v>
      </c>
    </row>
    <row r="143" spans="1:140" ht="22.5">
      <c r="A143" s="17">
        <v>123</v>
      </c>
      <c r="B143" s="17" t="s">
        <v>244</v>
      </c>
      <c r="C143" s="17">
        <v>1</v>
      </c>
      <c r="D143" s="17" t="s">
        <v>245</v>
      </c>
      <c r="E143" s="17">
        <v>0</v>
      </c>
      <c r="F143" s="20">
        <v>0</v>
      </c>
      <c r="G143" s="20">
        <v>0.2</v>
      </c>
      <c r="H143" s="54">
        <v>0</v>
      </c>
      <c r="I143" s="111" t="s">
        <v>244</v>
      </c>
      <c r="J143" s="112" t="s">
        <v>779</v>
      </c>
      <c r="K143" s="113" t="s">
        <v>780</v>
      </c>
      <c r="L143" s="114">
        <v>156.664</v>
      </c>
      <c r="M143" s="125">
        <v>887.3648700403412</v>
      </c>
      <c r="N143" s="126">
        <v>616.4577110324032</v>
      </c>
      <c r="O143" s="127">
        <v>1236.9519597280034</v>
      </c>
      <c r="P143" s="128">
        <v>415.7263953428995</v>
      </c>
      <c r="Q143" s="125">
        <v>253.69063728744322</v>
      </c>
      <c r="R143" s="57">
        <v>33.97353571975694</v>
      </c>
      <c r="S143" s="55">
        <v>37.448233161415516</v>
      </c>
      <c r="T143" s="56">
        <v>29.500651074911914</v>
      </c>
      <c r="U143" s="56">
        <v>0</v>
      </c>
      <c r="V143" s="56">
        <v>0</v>
      </c>
      <c r="W143" s="55">
        <v>0.6383087371699945</v>
      </c>
      <c r="X143" s="55">
        <v>36.02288975131492</v>
      </c>
      <c r="Y143" s="55">
        <v>34.08760149108922</v>
      </c>
      <c r="Z143" s="55">
        <v>2.3738701935352093</v>
      </c>
      <c r="AA143" s="55">
        <v>0</v>
      </c>
      <c r="AB143" s="55">
        <v>0.19927998774447225</v>
      </c>
      <c r="AC143" s="56">
        <v>29.580822652300466</v>
      </c>
      <c r="AD143" s="56">
        <v>1.9336286575090642</v>
      </c>
      <c r="AE143" s="55">
        <v>5.206109891232191</v>
      </c>
      <c r="AF143" s="55">
        <v>3.6398917428381763</v>
      </c>
      <c r="AG143" s="55">
        <v>1.6352831537558088</v>
      </c>
      <c r="AH143" s="55">
        <v>52.71038655977123</v>
      </c>
      <c r="AI143" s="55">
        <v>0.5160726140019405</v>
      </c>
      <c r="AJ143" s="56">
        <v>0</v>
      </c>
      <c r="AK143" s="57">
        <v>0</v>
      </c>
      <c r="AL143" s="56">
        <v>0.5160726140019405</v>
      </c>
      <c r="AM143" s="56">
        <v>0</v>
      </c>
      <c r="AN143" s="56">
        <v>0</v>
      </c>
      <c r="AO143" s="56">
        <v>0</v>
      </c>
      <c r="AP143" s="55">
        <v>0.3279630291579432</v>
      </c>
      <c r="AQ143" s="55">
        <v>0.014170453965173878</v>
      </c>
      <c r="AR143" s="55">
        <v>0</v>
      </c>
      <c r="AS143" s="55">
        <v>0</v>
      </c>
      <c r="AT143" s="55">
        <v>0.45224174028494113</v>
      </c>
      <c r="AU143" s="56">
        <v>0.45224174028494113</v>
      </c>
      <c r="AV143" s="56">
        <v>0</v>
      </c>
      <c r="AW143" s="56">
        <v>0</v>
      </c>
      <c r="AX143" s="55">
        <v>75.2680896696114</v>
      </c>
      <c r="AY143" s="56">
        <v>70.13832150334474</v>
      </c>
      <c r="AZ143" s="56">
        <v>4.769570545881632</v>
      </c>
      <c r="BA143" s="56">
        <v>0.36019762038502784</v>
      </c>
      <c r="BB143" s="55">
        <v>2.2635066128785173</v>
      </c>
      <c r="BC143" s="55">
        <v>0</v>
      </c>
      <c r="BD143" s="56">
        <v>0</v>
      </c>
      <c r="BE143" s="56">
        <v>0</v>
      </c>
      <c r="BF143" s="55">
        <v>84.50416177296636</v>
      </c>
      <c r="BG143" s="56">
        <v>3.916470918653935</v>
      </c>
      <c r="BH143" s="56">
        <v>2.407062247868049</v>
      </c>
      <c r="BI143" s="56">
        <v>10.475029362201912</v>
      </c>
      <c r="BJ143" s="56">
        <v>50.19979063473422</v>
      </c>
      <c r="BK143" s="129">
        <v>397.3512102333657</v>
      </c>
      <c r="BL143" s="55">
        <v>68.99287647449319</v>
      </c>
      <c r="BM143" s="56">
        <v>2.2414211305724354</v>
      </c>
      <c r="BN143" s="56">
        <v>11.861882755451159</v>
      </c>
      <c r="BO143" s="56">
        <v>3.6476791094316505</v>
      </c>
      <c r="BP143" s="56">
        <v>4.1200275749374455</v>
      </c>
      <c r="BQ143" s="56">
        <v>4.616504110708267</v>
      </c>
      <c r="BR143" s="56">
        <v>1.8396696113976407</v>
      </c>
      <c r="BS143" s="56">
        <v>9.10655926058316</v>
      </c>
      <c r="BT143" s="56">
        <v>1.037570852269826</v>
      </c>
      <c r="BU143" s="56">
        <v>4.2771791860286985</v>
      </c>
      <c r="BV143" s="56">
        <v>6.12323188479804</v>
      </c>
      <c r="BW143" s="56">
        <v>1.1733391206658836</v>
      </c>
      <c r="BX143" s="56">
        <v>0.8451845988867897</v>
      </c>
      <c r="BY143" s="56">
        <v>6.0929760506561825</v>
      </c>
      <c r="BZ143" s="56">
        <v>1.1655517540724099</v>
      </c>
      <c r="CA143" s="56">
        <v>2.201718327120462</v>
      </c>
      <c r="CB143" s="56">
        <v>2.263378951131083</v>
      </c>
      <c r="CC143" s="55">
        <v>1.3195118214778125</v>
      </c>
      <c r="CD143" s="55">
        <v>25.24779145176939</v>
      </c>
      <c r="CE143" s="55">
        <v>3.472080375836185</v>
      </c>
      <c r="CF143" s="55">
        <v>12.593576060869122</v>
      </c>
      <c r="CG143" s="56">
        <v>0</v>
      </c>
      <c r="CH143" s="56">
        <v>0</v>
      </c>
      <c r="CI143" s="56">
        <v>0</v>
      </c>
      <c r="CJ143" s="56">
        <v>5.1806413726191085</v>
      </c>
      <c r="CK143" s="56">
        <v>0.8966961139764082</v>
      </c>
      <c r="CL143" s="56">
        <v>1.4243859469948426</v>
      </c>
      <c r="CM143" s="56">
        <v>1.1889776847265485</v>
      </c>
      <c r="CN143" s="56">
        <v>0.03957514170453966</v>
      </c>
      <c r="CO143" s="56">
        <v>0.22047183781851606</v>
      </c>
      <c r="CP143" s="56">
        <v>0</v>
      </c>
      <c r="CQ143" s="56">
        <v>0</v>
      </c>
      <c r="CR143" s="56">
        <v>0</v>
      </c>
      <c r="CS143" s="56">
        <v>0</v>
      </c>
      <c r="CT143" s="56">
        <v>0</v>
      </c>
      <c r="CU143" s="55">
        <v>0</v>
      </c>
      <c r="CV143" s="56">
        <v>0</v>
      </c>
      <c r="CW143" s="56">
        <v>0</v>
      </c>
      <c r="CX143" s="56">
        <v>0</v>
      </c>
      <c r="CY143" s="56">
        <v>0</v>
      </c>
      <c r="CZ143" s="55">
        <v>198.59163560230814</v>
      </c>
      <c r="DA143" s="56">
        <v>1.262510851248532</v>
      </c>
      <c r="DB143" s="56">
        <v>20.990144513098095</v>
      </c>
      <c r="DC143" s="56">
        <v>51.949075728948586</v>
      </c>
      <c r="DD143" s="56">
        <v>68.42695194811827</v>
      </c>
      <c r="DE143" s="56">
        <v>6.769647142930093</v>
      </c>
      <c r="DF143" s="130">
        <v>46.482855027319616</v>
      </c>
      <c r="DG143" s="131">
        <v>21.61211254659654</v>
      </c>
      <c r="DH143" s="131">
        <v>15.658734616759434</v>
      </c>
      <c r="DI143" s="55">
        <v>21.274000408517594</v>
      </c>
      <c r="DJ143" s="56">
        <v>2.5575754480927335</v>
      </c>
      <c r="DK143" s="56">
        <v>4.890274728080478</v>
      </c>
      <c r="DL143" s="56">
        <v>0.24459990808354187</v>
      </c>
      <c r="DM143" s="55">
        <v>14.667632640555585</v>
      </c>
      <c r="DN143" s="56">
        <v>13.27669407138845</v>
      </c>
      <c r="DO143" s="56">
        <v>0.568094776081295</v>
      </c>
      <c r="DP143" s="55">
        <v>0.061660624010621466</v>
      </c>
      <c r="DQ143" s="55">
        <v>0.41228361333809943</v>
      </c>
      <c r="DR143" s="56">
        <v>0.06702241740284942</v>
      </c>
      <c r="DS143" s="56">
        <v>0</v>
      </c>
      <c r="DT143" s="55">
        <v>4.235306132870347</v>
      </c>
      <c r="DU143" s="55">
        <v>0</v>
      </c>
      <c r="DV143" s="56">
        <v>0</v>
      </c>
      <c r="DW143" s="56">
        <v>0</v>
      </c>
      <c r="DX143" s="56">
        <v>0</v>
      </c>
      <c r="DY143" s="132">
        <v>74.28726446407599</v>
      </c>
      <c r="DZ143" s="55">
        <v>63.219054792422</v>
      </c>
      <c r="EA143" s="56">
        <v>21.827733238012566</v>
      </c>
      <c r="EB143" s="56">
        <v>0.800758310779758</v>
      </c>
      <c r="EC143" s="56">
        <v>2.312720216514324</v>
      </c>
      <c r="ED143" s="56">
        <v>4.480863504059644</v>
      </c>
      <c r="EE143" s="56">
        <v>2.885602308124394</v>
      </c>
      <c r="EF143" s="56">
        <v>30.91137721493132</v>
      </c>
      <c r="EG143" s="55">
        <v>11.068209671653985</v>
      </c>
      <c r="EH143" s="56">
        <v>6.475195322473575</v>
      </c>
      <c r="EI143" s="56">
        <v>4.593014349180412</v>
      </c>
      <c r="EJ143" s="56">
        <v>0</v>
      </c>
    </row>
    <row r="144" spans="1:140" ht="22.5">
      <c r="A144" s="7">
        <v>124</v>
      </c>
      <c r="B144" s="7" t="s">
        <v>246</v>
      </c>
      <c r="C144" s="7">
        <v>5</v>
      </c>
      <c r="D144" s="7" t="s">
        <v>247</v>
      </c>
      <c r="E144" s="7">
        <v>0</v>
      </c>
      <c r="F144" s="24">
        <v>0</v>
      </c>
      <c r="G144" s="24">
        <v>0.5</v>
      </c>
      <c r="H144" s="54">
        <v>0</v>
      </c>
      <c r="I144" s="111" t="s">
        <v>246</v>
      </c>
      <c r="J144" s="112" t="s">
        <v>781</v>
      </c>
      <c r="K144" s="113" t="s">
        <v>780</v>
      </c>
      <c r="L144" s="114">
        <v>463.471</v>
      </c>
      <c r="M144" s="125">
        <v>652.8045551933131</v>
      </c>
      <c r="N144" s="126">
        <v>568.8139766527416</v>
      </c>
      <c r="O144" s="127">
        <v>736.0630491426779</v>
      </c>
      <c r="P144" s="128">
        <v>254.8136776626801</v>
      </c>
      <c r="Q144" s="125">
        <v>158.5703744139331</v>
      </c>
      <c r="R144" s="57">
        <v>14.663139657065923</v>
      </c>
      <c r="S144" s="55">
        <v>0.0004638909446329976</v>
      </c>
      <c r="T144" s="56">
        <v>0</v>
      </c>
      <c r="U144" s="56">
        <v>0</v>
      </c>
      <c r="V144" s="56">
        <v>0</v>
      </c>
      <c r="W144" s="55">
        <v>0.2379221137892123</v>
      </c>
      <c r="X144" s="55">
        <v>47.68367384367091</v>
      </c>
      <c r="Y144" s="55">
        <v>6.8723393696693</v>
      </c>
      <c r="Z144" s="55">
        <v>0.25056583907083724</v>
      </c>
      <c r="AA144" s="55">
        <v>0</v>
      </c>
      <c r="AB144" s="55">
        <v>0</v>
      </c>
      <c r="AC144" s="56">
        <v>5.344347327017224</v>
      </c>
      <c r="AD144" s="56">
        <v>1.2774262035812383</v>
      </c>
      <c r="AE144" s="55">
        <v>15.191694841748458</v>
      </c>
      <c r="AF144" s="55">
        <v>1.0584049487454446</v>
      </c>
      <c r="AG144" s="55">
        <v>0.4755205827333317</v>
      </c>
      <c r="AH144" s="55">
        <v>1.0788161503092966</v>
      </c>
      <c r="AI144" s="55">
        <v>0</v>
      </c>
      <c r="AJ144" s="56">
        <v>0</v>
      </c>
      <c r="AK144" s="57">
        <v>0</v>
      </c>
      <c r="AL144" s="56">
        <v>0</v>
      </c>
      <c r="AM144" s="56">
        <v>0</v>
      </c>
      <c r="AN144" s="56">
        <v>0</v>
      </c>
      <c r="AO144" s="56">
        <v>0</v>
      </c>
      <c r="AP144" s="55">
        <v>0</v>
      </c>
      <c r="AQ144" s="55">
        <v>0.3430203831523439</v>
      </c>
      <c r="AR144" s="55">
        <v>0</v>
      </c>
      <c r="AS144" s="55">
        <v>0</v>
      </c>
      <c r="AT144" s="55">
        <v>2.039329321575676</v>
      </c>
      <c r="AU144" s="56">
        <v>0</v>
      </c>
      <c r="AV144" s="56">
        <v>0</v>
      </c>
      <c r="AW144" s="56">
        <v>0</v>
      </c>
      <c r="AX144" s="55">
        <v>32.047420442703</v>
      </c>
      <c r="AY144" s="56">
        <v>31.95248462147578</v>
      </c>
      <c r="AZ144" s="56">
        <v>0.09491424490421192</v>
      </c>
      <c r="BA144" s="56">
        <v>0</v>
      </c>
      <c r="BB144" s="55">
        <v>4.746791061360905</v>
      </c>
      <c r="BC144" s="55">
        <v>43.61845724975241</v>
      </c>
      <c r="BD144" s="56">
        <v>8.654565226303264</v>
      </c>
      <c r="BE144" s="56">
        <v>15.080835694142674</v>
      </c>
      <c r="BF144" s="55">
        <v>15.830634494930642</v>
      </c>
      <c r="BG144" s="56">
        <v>9.08067602935243</v>
      </c>
      <c r="BH144" s="56">
        <v>0</v>
      </c>
      <c r="BI144" s="56">
        <v>0</v>
      </c>
      <c r="BJ144" s="56">
        <v>6.566322380472565</v>
      </c>
      <c r="BK144" s="129">
        <v>363.9328026996295</v>
      </c>
      <c r="BL144" s="55">
        <v>43.6177236547702</v>
      </c>
      <c r="BM144" s="56">
        <v>0.9333270042785848</v>
      </c>
      <c r="BN144" s="56">
        <v>0.41394175687367707</v>
      </c>
      <c r="BO144" s="56">
        <v>2.533944950169482</v>
      </c>
      <c r="BP144" s="56">
        <v>1.0930996761393916</v>
      </c>
      <c r="BQ144" s="56">
        <v>5.40230133061184</v>
      </c>
      <c r="BR144" s="56">
        <v>0.45293017254585505</v>
      </c>
      <c r="BS144" s="56">
        <v>5.512124814713326</v>
      </c>
      <c r="BT144" s="56">
        <v>0.47634048300756676</v>
      </c>
      <c r="BU144" s="56">
        <v>3.885032720493839</v>
      </c>
      <c r="BV144" s="56">
        <v>4.133527232556082</v>
      </c>
      <c r="BW144" s="56">
        <v>0.6291655788603818</v>
      </c>
      <c r="BX144" s="56">
        <v>2.7081090294754144</v>
      </c>
      <c r="BY144" s="56">
        <v>2.2358680478390234</v>
      </c>
      <c r="BZ144" s="56">
        <v>0.23037040073704718</v>
      </c>
      <c r="CA144" s="56">
        <v>0.8915983955846213</v>
      </c>
      <c r="CB144" s="56">
        <v>3.524751278936546</v>
      </c>
      <c r="CC144" s="55">
        <v>0.8957842022478214</v>
      </c>
      <c r="CD144" s="55">
        <v>19.218893954530056</v>
      </c>
      <c r="CE144" s="55">
        <v>21.53045174347478</v>
      </c>
      <c r="CF144" s="55">
        <v>9.225863106861055</v>
      </c>
      <c r="CG144" s="56">
        <v>0.003193295804915518</v>
      </c>
      <c r="CH144" s="56">
        <v>0.009730921675789855</v>
      </c>
      <c r="CI144" s="56">
        <v>0.25157992625212794</v>
      </c>
      <c r="CJ144" s="56">
        <v>2.1803953213901193</v>
      </c>
      <c r="CK144" s="56">
        <v>0.05670257686025662</v>
      </c>
      <c r="CL144" s="56">
        <v>1.4036476931674258</v>
      </c>
      <c r="CM144" s="56">
        <v>0.2753354578819387</v>
      </c>
      <c r="CN144" s="56">
        <v>0.05135164875472252</v>
      </c>
      <c r="CO144" s="56">
        <v>0.12261824364415465</v>
      </c>
      <c r="CP144" s="56">
        <v>0.00047252147383547194</v>
      </c>
      <c r="CQ144" s="56">
        <v>0</v>
      </c>
      <c r="CR144" s="56">
        <v>0</v>
      </c>
      <c r="CS144" s="56">
        <v>0</v>
      </c>
      <c r="CT144" s="56">
        <v>0</v>
      </c>
      <c r="CU144" s="55">
        <v>0.27287575705923345</v>
      </c>
      <c r="CV144" s="56">
        <v>0</v>
      </c>
      <c r="CW144" s="56">
        <v>0</v>
      </c>
      <c r="CX144" s="56">
        <v>0</v>
      </c>
      <c r="CY144" s="56">
        <v>0</v>
      </c>
      <c r="CZ144" s="55">
        <v>157.63573125395115</v>
      </c>
      <c r="DA144" s="56">
        <v>1.3440538890243403</v>
      </c>
      <c r="DB144" s="56">
        <v>18.42702132388003</v>
      </c>
      <c r="DC144" s="56">
        <v>46.0394069963385</v>
      </c>
      <c r="DD144" s="56">
        <v>47.40508036101504</v>
      </c>
      <c r="DE144" s="56">
        <v>1.656910572614036</v>
      </c>
      <c r="DF144" s="130">
        <v>45.866990599196065</v>
      </c>
      <c r="DG144" s="131">
        <v>18.347037894496093</v>
      </c>
      <c r="DH144" s="131">
        <v>3.7506338044883067</v>
      </c>
      <c r="DI144" s="55">
        <v>23.469537468363715</v>
      </c>
      <c r="DJ144" s="56">
        <v>2.394605056195533</v>
      </c>
      <c r="DK144" s="56">
        <v>2.396201704097991</v>
      </c>
      <c r="DL144" s="56">
        <v>0.279089738085015</v>
      </c>
      <c r="DM144" s="55">
        <v>17.261058404948745</v>
      </c>
      <c r="DN144" s="56">
        <v>14.577848452222469</v>
      </c>
      <c r="DO144" s="56">
        <v>0.29922044744978654</v>
      </c>
      <c r="DP144" s="55">
        <v>2.8279655037747777</v>
      </c>
      <c r="DQ144" s="55">
        <v>1.6752720234923006</v>
      </c>
      <c r="DR144" s="56">
        <v>0.09946684905851715</v>
      </c>
      <c r="DS144" s="56">
        <v>0.011068653702173383</v>
      </c>
      <c r="DT144" s="55">
        <v>19.645047910225234</v>
      </c>
      <c r="DU144" s="55">
        <v>0.7897365746724175</v>
      </c>
      <c r="DV144" s="56">
        <v>0</v>
      </c>
      <c r="DW144" s="56">
        <v>0</v>
      </c>
      <c r="DX144" s="56">
        <v>0</v>
      </c>
      <c r="DY144" s="132">
        <v>34.05807483100345</v>
      </c>
      <c r="DZ144" s="55">
        <v>29.65128346757402</v>
      </c>
      <c r="EA144" s="56">
        <v>5.845608463096936</v>
      </c>
      <c r="EB144" s="56">
        <v>2.3151394585637504</v>
      </c>
      <c r="EC144" s="56">
        <v>0.2180287439775088</v>
      </c>
      <c r="ED144" s="56">
        <v>3.2872391152844513</v>
      </c>
      <c r="EE144" s="56">
        <v>7.319594969264528</v>
      </c>
      <c r="EF144" s="56">
        <v>10.665672717386848</v>
      </c>
      <c r="EG144" s="55">
        <v>4.406791363429427</v>
      </c>
      <c r="EH144" s="56">
        <v>2.3011364249327357</v>
      </c>
      <c r="EI144" s="56">
        <v>2.1056549384966914</v>
      </c>
      <c r="EJ144" s="56">
        <v>0</v>
      </c>
    </row>
    <row r="145" spans="1:140" ht="12.75">
      <c r="A145" s="15">
        <v>125</v>
      </c>
      <c r="B145" s="15" t="s">
        <v>248</v>
      </c>
      <c r="C145" s="15">
        <v>3</v>
      </c>
      <c r="D145" s="15" t="s">
        <v>249</v>
      </c>
      <c r="E145" s="15">
        <v>9.8001108018134</v>
      </c>
      <c r="F145" s="22">
        <v>0.32558507647220597</v>
      </c>
      <c r="G145" s="22">
        <v>30.1</v>
      </c>
      <c r="H145" s="54">
        <v>0.0098001108018134</v>
      </c>
      <c r="I145" s="111" t="s">
        <v>248</v>
      </c>
      <c r="J145" s="112" t="s">
        <v>781</v>
      </c>
      <c r="K145" s="113" t="s">
        <v>780</v>
      </c>
      <c r="L145" s="114">
        <v>30071.71</v>
      </c>
      <c r="M145" s="125">
        <v>511.4678879252293</v>
      </c>
      <c r="N145" s="126">
        <v>462.13283443963235</v>
      </c>
      <c r="O145" s="127">
        <v>560.5877891139976</v>
      </c>
      <c r="P145" s="128">
        <v>119.23558720139293</v>
      </c>
      <c r="Q145" s="125">
        <v>44.9345248407889</v>
      </c>
      <c r="R145" s="57">
        <v>10.280968391887258</v>
      </c>
      <c r="S145" s="55">
        <v>0.2684410031887112</v>
      </c>
      <c r="T145" s="56">
        <v>0.08196075314639573</v>
      </c>
      <c r="U145" s="56">
        <v>0.0325585076472206</v>
      </c>
      <c r="V145" s="56">
        <v>0.03182825319877054</v>
      </c>
      <c r="W145" s="57">
        <v>1.7657791991210343</v>
      </c>
      <c r="X145" s="55">
        <v>21.918926459453086</v>
      </c>
      <c r="Y145" s="55">
        <v>6.207987507195302</v>
      </c>
      <c r="Z145" s="55">
        <v>1.1805264815336407</v>
      </c>
      <c r="AA145" s="55">
        <v>0</v>
      </c>
      <c r="AB145" s="55">
        <v>0.0040868976190579125</v>
      </c>
      <c r="AC145" s="56">
        <v>0.3351581935313954</v>
      </c>
      <c r="AD145" s="56">
        <v>4.688216932126573</v>
      </c>
      <c r="AE145" s="55">
        <v>0.5736171970267072</v>
      </c>
      <c r="AF145" s="55">
        <v>0.8397789816408843</v>
      </c>
      <c r="AG145" s="55">
        <v>0.4262554407448063</v>
      </c>
      <c r="AH145" s="55">
        <v>0.07077316188537333</v>
      </c>
      <c r="AI145" s="55">
        <v>0.09133368205532709</v>
      </c>
      <c r="AJ145" s="56">
        <v>0.0001087400749741202</v>
      </c>
      <c r="AK145" s="57">
        <v>0</v>
      </c>
      <c r="AL145" s="56">
        <v>0.016404122013679967</v>
      </c>
      <c r="AM145" s="56">
        <v>0.0689229179185354</v>
      </c>
      <c r="AN145" s="56">
        <v>0.005898234586593181</v>
      </c>
      <c r="AO145" s="56">
        <v>0</v>
      </c>
      <c r="AP145" s="55">
        <v>0.0015223610496376827</v>
      </c>
      <c r="AQ145" s="55">
        <v>8.080684470553887E-05</v>
      </c>
      <c r="AR145" s="55">
        <v>0</v>
      </c>
      <c r="AS145" s="55">
        <v>0</v>
      </c>
      <c r="AT145" s="55">
        <v>0.005238145752270156</v>
      </c>
      <c r="AU145" s="56">
        <v>0.0021378897309132067</v>
      </c>
      <c r="AV145" s="56">
        <v>0</v>
      </c>
      <c r="AW145" s="56">
        <v>0.0017641165068431428</v>
      </c>
      <c r="AX145" s="55">
        <v>30.339860952370188</v>
      </c>
      <c r="AY145" s="56">
        <v>30.13386668067762</v>
      </c>
      <c r="AZ145" s="56">
        <v>0.2031021847443993</v>
      </c>
      <c r="BA145" s="56">
        <v>0.0028950797942651086</v>
      </c>
      <c r="BB145" s="57">
        <v>4.974110218540948</v>
      </c>
      <c r="BC145" s="55">
        <v>37.29066288548274</v>
      </c>
      <c r="BD145" s="56">
        <v>20.508966733185446</v>
      </c>
      <c r="BE145" s="56">
        <v>10.277233985031113</v>
      </c>
      <c r="BF145" s="55">
        <v>1.6964319621331814</v>
      </c>
      <c r="BG145" s="56">
        <v>0.6589522178818564</v>
      </c>
      <c r="BH145" s="56">
        <v>0.030554630913905464</v>
      </c>
      <c r="BI145" s="56">
        <v>0.011732954328170895</v>
      </c>
      <c r="BJ145" s="56">
        <v>0.822210309955769</v>
      </c>
      <c r="BK145" s="129">
        <v>352.31019453167113</v>
      </c>
      <c r="BL145" s="55">
        <v>41.38554142747453</v>
      </c>
      <c r="BM145" s="56">
        <v>2.4073123876227855</v>
      </c>
      <c r="BN145" s="56">
        <v>0.5105067187732257</v>
      </c>
      <c r="BO145" s="56">
        <v>3.152898854105736</v>
      </c>
      <c r="BP145" s="56">
        <v>3.1768991520601926</v>
      </c>
      <c r="BQ145" s="56">
        <v>0.525901919112681</v>
      </c>
      <c r="BR145" s="56">
        <v>0.9609317195463777</v>
      </c>
      <c r="BS145" s="56">
        <v>5.699173741699425</v>
      </c>
      <c r="BT145" s="56">
        <v>0.272957873030832</v>
      </c>
      <c r="BU145" s="56">
        <v>4.060414256455653</v>
      </c>
      <c r="BV145" s="56">
        <v>2.186705711115198</v>
      </c>
      <c r="BW145" s="56">
        <v>0.18637051235197466</v>
      </c>
      <c r="BX145" s="56">
        <v>0.7682326678462914</v>
      </c>
      <c r="BY145" s="56">
        <v>1.4982693036079424</v>
      </c>
      <c r="BZ145" s="56">
        <v>2.705082617516596</v>
      </c>
      <c r="CA145" s="56">
        <v>4.229623124192139</v>
      </c>
      <c r="CB145" s="56">
        <v>2.089672652469713</v>
      </c>
      <c r="CC145" s="55">
        <v>5.390980426453966</v>
      </c>
      <c r="CD145" s="55">
        <v>7.9825922769273845</v>
      </c>
      <c r="CE145" s="55">
        <v>6.759715360383563</v>
      </c>
      <c r="CF145" s="55">
        <v>13.37997739403579</v>
      </c>
      <c r="CG145" s="56">
        <v>0.02029548702085781</v>
      </c>
      <c r="CH145" s="56">
        <v>0.0029752215620594906</v>
      </c>
      <c r="CI145" s="56">
        <v>0.04990271587482056</v>
      </c>
      <c r="CJ145" s="56">
        <v>0.8521660391111779</v>
      </c>
      <c r="CK145" s="56">
        <v>0.5739796639432876</v>
      </c>
      <c r="CL145" s="56">
        <v>0.7828264505078029</v>
      </c>
      <c r="CM145" s="56">
        <v>0.304004993397449</v>
      </c>
      <c r="CN145" s="56">
        <v>0.14715026182415303</v>
      </c>
      <c r="CO145" s="56">
        <v>5.992838451820664</v>
      </c>
      <c r="CP145" s="56">
        <v>0.0006228445272982481</v>
      </c>
      <c r="CQ145" s="56">
        <v>0</v>
      </c>
      <c r="CR145" s="56">
        <v>0</v>
      </c>
      <c r="CS145" s="56">
        <v>0</v>
      </c>
      <c r="CT145" s="56">
        <v>0</v>
      </c>
      <c r="CU145" s="55">
        <v>0.4640979844511669</v>
      </c>
      <c r="CV145" s="56">
        <v>0</v>
      </c>
      <c r="CW145" s="56">
        <v>0</v>
      </c>
      <c r="CX145" s="56">
        <v>0</v>
      </c>
      <c r="CY145" s="56">
        <v>0</v>
      </c>
      <c r="CZ145" s="55">
        <v>200.7717885015518</v>
      </c>
      <c r="DA145" s="56">
        <v>2.687992468669058</v>
      </c>
      <c r="DB145" s="56">
        <v>24.88101607790179</v>
      </c>
      <c r="DC145" s="56">
        <v>99.54106367745632</v>
      </c>
      <c r="DD145" s="56">
        <v>35.27145612936544</v>
      </c>
      <c r="DE145" s="56">
        <v>7.739267238211595</v>
      </c>
      <c r="DF145" s="130">
        <v>22.935459938925987</v>
      </c>
      <c r="DG145" s="131">
        <v>12.52799724392128</v>
      </c>
      <c r="DH145" s="131">
        <v>2.2417764071281616</v>
      </c>
      <c r="DI145" s="55">
        <v>31.40614883556672</v>
      </c>
      <c r="DJ145" s="56">
        <v>1.2851590415044571</v>
      </c>
      <c r="DK145" s="56">
        <v>13.794592991219988</v>
      </c>
      <c r="DL145" s="56">
        <v>0.05660203560090198</v>
      </c>
      <c r="DM145" s="55">
        <v>17.61615485118738</v>
      </c>
      <c r="DN145" s="56">
        <v>15.592485428996222</v>
      </c>
      <c r="DO145" s="56">
        <v>0.4982683059925757</v>
      </c>
      <c r="DP145" s="55">
        <v>0.3910040366843123</v>
      </c>
      <c r="DQ145" s="55">
        <v>0.4885438839360981</v>
      </c>
      <c r="DR145" s="56">
        <v>0.12590571005107457</v>
      </c>
      <c r="DS145" s="56">
        <v>0.030175204536090565</v>
      </c>
      <c r="DT145" s="55">
        <v>3.317818308303718</v>
      </c>
      <c r="DU145" s="55">
        <v>0.020353348712128443</v>
      </c>
      <c r="DV145" s="56">
        <v>0</v>
      </c>
      <c r="DW145" s="56">
        <v>0</v>
      </c>
      <c r="DX145" s="56">
        <v>0</v>
      </c>
      <c r="DY145" s="132">
        <v>39.92210619216533</v>
      </c>
      <c r="DZ145" s="55">
        <v>36.00882690076487</v>
      </c>
      <c r="EA145" s="56">
        <v>18.951725724942143</v>
      </c>
      <c r="EB145" s="56">
        <v>1.89336722121888</v>
      </c>
      <c r="EC145" s="56">
        <v>2.40632009287134</v>
      </c>
      <c r="ED145" s="56">
        <v>2.264052160651988</v>
      </c>
      <c r="EE145" s="56">
        <v>3.516866849274617</v>
      </c>
      <c r="EF145" s="56">
        <v>6.976490528805978</v>
      </c>
      <c r="EG145" s="55">
        <v>3.913279291400456</v>
      </c>
      <c r="EH145" s="56">
        <v>2.3195880779643065</v>
      </c>
      <c r="EI145" s="56">
        <v>1.1034394119922013</v>
      </c>
      <c r="EJ145" s="56">
        <v>0</v>
      </c>
    </row>
    <row r="146" spans="1:140" ht="12.75">
      <c r="A146" s="14">
        <v>126</v>
      </c>
      <c r="B146" s="14" t="s">
        <v>250</v>
      </c>
      <c r="C146" s="14">
        <v>2</v>
      </c>
      <c r="D146" s="14" t="s">
        <v>251</v>
      </c>
      <c r="E146" s="14">
        <v>0</v>
      </c>
      <c r="F146" s="21">
        <v>0</v>
      </c>
      <c r="G146" s="21">
        <v>2</v>
      </c>
      <c r="H146" s="54">
        <v>0</v>
      </c>
      <c r="I146" s="111" t="s">
        <v>250</v>
      </c>
      <c r="J146" s="112" t="s">
        <v>779</v>
      </c>
      <c r="K146" s="113" t="s">
        <v>780</v>
      </c>
      <c r="L146" s="114">
        <v>1961.164</v>
      </c>
      <c r="M146" s="125">
        <v>1444.4462574267116</v>
      </c>
      <c r="N146" s="126">
        <v>1138.5891522988213</v>
      </c>
      <c r="O146" s="127">
        <v>1937.6504151314573</v>
      </c>
      <c r="P146" s="128">
        <v>1019.6288530688917</v>
      </c>
      <c r="Q146" s="125">
        <v>919.6028481044931</v>
      </c>
      <c r="R146" s="57">
        <v>51.82187721169673</v>
      </c>
      <c r="S146" s="55">
        <v>0.41449363745204376</v>
      </c>
      <c r="T146" s="56">
        <v>0.24718993414115292</v>
      </c>
      <c r="U146" s="56">
        <v>0</v>
      </c>
      <c r="V146" s="56">
        <v>0</v>
      </c>
      <c r="W146" s="57">
        <v>741.447426120406</v>
      </c>
      <c r="X146" s="55">
        <v>43.18863185332793</v>
      </c>
      <c r="Y146" s="55">
        <v>22.013712264757054</v>
      </c>
      <c r="Z146" s="55">
        <v>4.418360728628508</v>
      </c>
      <c r="AA146" s="55">
        <v>0</v>
      </c>
      <c r="AB146" s="55">
        <v>0.11674189409962654</v>
      </c>
      <c r="AC146" s="56">
        <v>16.434576608585516</v>
      </c>
      <c r="AD146" s="56">
        <v>1.0440279344307768</v>
      </c>
      <c r="AE146" s="55">
        <v>1.8830500661851841</v>
      </c>
      <c r="AF146" s="55">
        <v>0.5791050620957758</v>
      </c>
      <c r="AG146" s="55">
        <v>0.2601771193026182</v>
      </c>
      <c r="AH146" s="55">
        <v>38.80348609295296</v>
      </c>
      <c r="AI146" s="55">
        <v>1.295643811532335</v>
      </c>
      <c r="AJ146" s="56">
        <v>0</v>
      </c>
      <c r="AK146" s="57">
        <v>0</v>
      </c>
      <c r="AL146" s="56">
        <v>1.295643811532335</v>
      </c>
      <c r="AM146" s="56">
        <v>0</v>
      </c>
      <c r="AN146" s="56">
        <v>0</v>
      </c>
      <c r="AO146" s="56">
        <v>0</v>
      </c>
      <c r="AP146" s="55">
        <v>0.07826474481481406</v>
      </c>
      <c r="AQ146" s="55">
        <v>0.009448470398192094</v>
      </c>
      <c r="AR146" s="55">
        <v>0</v>
      </c>
      <c r="AS146" s="55">
        <v>0</v>
      </c>
      <c r="AT146" s="55">
        <v>0.08234905392919716</v>
      </c>
      <c r="AU146" s="56">
        <v>0.08234905392919716</v>
      </c>
      <c r="AV146" s="56">
        <v>0</v>
      </c>
      <c r="AW146" s="56">
        <v>0</v>
      </c>
      <c r="AX146" s="55">
        <v>23.58428973813511</v>
      </c>
      <c r="AY146" s="56">
        <v>22.936388797673217</v>
      </c>
      <c r="AZ146" s="56">
        <v>0.6127687434605164</v>
      </c>
      <c r="BA146" s="56">
        <v>0.03513729601399985</v>
      </c>
      <c r="BB146" s="55">
        <v>9.484163486582458</v>
      </c>
      <c r="BC146" s="55">
        <v>57.11929242021575</v>
      </c>
      <c r="BD146" s="56">
        <v>23.758920722591277</v>
      </c>
      <c r="BE146" s="56">
        <v>24.4196711748737</v>
      </c>
      <c r="BF146" s="55">
        <v>9.838259319465378</v>
      </c>
      <c r="BG146" s="56">
        <v>4.226806121262678</v>
      </c>
      <c r="BH146" s="56">
        <v>0.27740158395728254</v>
      </c>
      <c r="BI146" s="56">
        <v>1.1883809819066637</v>
      </c>
      <c r="BJ146" s="56">
        <v>2.136608667097703</v>
      </c>
      <c r="BK146" s="129">
        <v>347.25275397672</v>
      </c>
      <c r="BL146" s="55">
        <v>70.03866071373939</v>
      </c>
      <c r="BM146" s="56">
        <v>10.179056927416575</v>
      </c>
      <c r="BN146" s="56">
        <v>4.378144816037823</v>
      </c>
      <c r="BO146" s="56">
        <v>2.1099051379690836</v>
      </c>
      <c r="BP146" s="56">
        <v>3.8054033217007857</v>
      </c>
      <c r="BQ146" s="56">
        <v>2.950987270824877</v>
      </c>
      <c r="BR146" s="56">
        <v>0.6736815483049863</v>
      </c>
      <c r="BS146" s="56">
        <v>1.9747915013736739</v>
      </c>
      <c r="BT146" s="56">
        <v>2.7991080807112514</v>
      </c>
      <c r="BU146" s="56">
        <v>8.511220887187406</v>
      </c>
      <c r="BV146" s="56">
        <v>5.874949774725622</v>
      </c>
      <c r="BW146" s="56">
        <v>0.6069915621539046</v>
      </c>
      <c r="BX146" s="56">
        <v>1.5709293052493314</v>
      </c>
      <c r="BY146" s="56">
        <v>8.13913573775574</v>
      </c>
      <c r="BZ146" s="56">
        <v>2.102195430876765</v>
      </c>
      <c r="CA146" s="56">
        <v>2.584444748118974</v>
      </c>
      <c r="CB146" s="56">
        <v>2.4306381312322682</v>
      </c>
      <c r="CC146" s="55">
        <v>1.3347481393702925</v>
      </c>
      <c r="CD146" s="55">
        <v>22.48440721938604</v>
      </c>
      <c r="CE146" s="55">
        <v>3.130416426163238</v>
      </c>
      <c r="CF146" s="55">
        <v>12.122729154726478</v>
      </c>
      <c r="CG146" s="56">
        <v>0</v>
      </c>
      <c r="CH146" s="56">
        <v>0</v>
      </c>
      <c r="CI146" s="56">
        <v>0</v>
      </c>
      <c r="CJ146" s="56">
        <v>4.317986665062178</v>
      </c>
      <c r="CK146" s="56">
        <v>0.9274441097225933</v>
      </c>
      <c r="CL146" s="56">
        <v>1.5302187884338079</v>
      </c>
      <c r="CM146" s="56">
        <v>1.1565580441003405</v>
      </c>
      <c r="CN146" s="56">
        <v>0.07885113126694147</v>
      </c>
      <c r="CO146" s="56">
        <v>0.18857168497892068</v>
      </c>
      <c r="CP146" s="56">
        <v>0</v>
      </c>
      <c r="CQ146" s="56">
        <v>0</v>
      </c>
      <c r="CR146" s="56">
        <v>0</v>
      </c>
      <c r="CS146" s="56">
        <v>0</v>
      </c>
      <c r="CT146" s="56">
        <v>0</v>
      </c>
      <c r="CU146" s="55">
        <v>0.004278071594216496</v>
      </c>
      <c r="CV146" s="56">
        <v>0</v>
      </c>
      <c r="CW146" s="56">
        <v>0</v>
      </c>
      <c r="CX146" s="56">
        <v>0</v>
      </c>
      <c r="CY146" s="56">
        <v>0</v>
      </c>
      <c r="CZ146" s="55">
        <v>166.7756495632186</v>
      </c>
      <c r="DA146" s="56">
        <v>1.295409256951484</v>
      </c>
      <c r="DB146" s="56">
        <v>15.980244385477196</v>
      </c>
      <c r="DC146" s="56">
        <v>50.79082116538954</v>
      </c>
      <c r="DD146" s="56">
        <v>56.48543416052915</v>
      </c>
      <c r="DE146" s="56">
        <v>6.078782804497737</v>
      </c>
      <c r="DF146" s="130">
        <v>36.93149068614353</v>
      </c>
      <c r="DG146" s="131">
        <v>18.743108684434343</v>
      </c>
      <c r="DH146" s="131">
        <v>10.9984325635184</v>
      </c>
      <c r="DI146" s="55">
        <v>13.010054233098302</v>
      </c>
      <c r="DJ146" s="56">
        <v>2.5328121462559987</v>
      </c>
      <c r="DK146" s="56">
        <v>4.414791419789472</v>
      </c>
      <c r="DL146" s="56">
        <v>0.17058746744280437</v>
      </c>
      <c r="DM146" s="55">
        <v>12.2945199891493</v>
      </c>
      <c r="DN146" s="56">
        <v>11.323214172807578</v>
      </c>
      <c r="DO146" s="56">
        <v>0.29065901678798917</v>
      </c>
      <c r="DP146" s="55">
        <v>5.431208200843988</v>
      </c>
      <c r="DQ146" s="55">
        <v>0.390558872179991</v>
      </c>
      <c r="DR146" s="56">
        <v>0.048251956491145054</v>
      </c>
      <c r="DS146" s="56">
        <v>0.003946635773448829</v>
      </c>
      <c r="DT146" s="55">
        <v>3.301554586969779</v>
      </c>
      <c r="DU146" s="55">
        <v>0.0025036151999526814</v>
      </c>
      <c r="DV146" s="56">
        <v>0</v>
      </c>
      <c r="DW146" s="56">
        <v>0</v>
      </c>
      <c r="DX146" s="56">
        <v>0</v>
      </c>
      <c r="DY146" s="132">
        <v>77.56459939097392</v>
      </c>
      <c r="DZ146" s="55">
        <v>42.2465382803274</v>
      </c>
      <c r="EA146" s="56">
        <v>22.887438276452148</v>
      </c>
      <c r="EB146" s="56">
        <v>0.8730325459777969</v>
      </c>
      <c r="EC146" s="56">
        <v>2.2225780199922087</v>
      </c>
      <c r="ED146" s="56">
        <v>4.509944094425555</v>
      </c>
      <c r="EE146" s="56">
        <v>2.9226418596303017</v>
      </c>
      <c r="EF146" s="56">
        <v>8.830903483849387</v>
      </c>
      <c r="EG146" s="55">
        <v>35.31806620965916</v>
      </c>
      <c r="EH146" s="56">
        <v>6.6906439237106134</v>
      </c>
      <c r="EI146" s="56">
        <v>27.047080203389413</v>
      </c>
      <c r="EJ146" s="56">
        <v>1.5803369835465062</v>
      </c>
    </row>
    <row r="147" spans="1:140" ht="12.75">
      <c r="A147" s="16">
        <v>127</v>
      </c>
      <c r="B147" s="16" t="s">
        <v>252</v>
      </c>
      <c r="C147" s="16">
        <v>4</v>
      </c>
      <c r="D147" s="16" t="s">
        <v>253</v>
      </c>
      <c r="E147" s="16">
        <v>5527.248672288123</v>
      </c>
      <c r="F147" s="23">
        <v>5.26655423753037</v>
      </c>
      <c r="G147" s="23">
        <v>1049.5</v>
      </c>
      <c r="H147" s="54">
        <v>5.527248672288123</v>
      </c>
      <c r="I147" s="111" t="s">
        <v>252</v>
      </c>
      <c r="J147" s="112" t="s">
        <v>776</v>
      </c>
      <c r="K147" s="113" t="s">
        <v>782</v>
      </c>
      <c r="L147" s="114">
        <v>1049550</v>
      </c>
      <c r="M147" s="133">
        <v>988.8494116526132</v>
      </c>
      <c r="N147" s="134">
        <v>950.8167419736664</v>
      </c>
      <c r="O147" s="135">
        <v>1017.373913911823</v>
      </c>
      <c r="P147" s="136">
        <v>401.93340002858366</v>
      </c>
      <c r="Q147" s="133">
        <v>197.3348577961984</v>
      </c>
      <c r="R147" s="57">
        <v>34.767709970939926</v>
      </c>
      <c r="S147" s="57">
        <v>4.566203611071412</v>
      </c>
      <c r="T147" s="58">
        <v>3.5874851126673337</v>
      </c>
      <c r="U147" s="58">
        <v>0.526655423753037</v>
      </c>
      <c r="V147" s="58">
        <v>0.0063224143680625025</v>
      </c>
      <c r="W147" s="57">
        <v>34.42646848649421</v>
      </c>
      <c r="X147" s="57">
        <v>43.48101567338383</v>
      </c>
      <c r="Y147" s="57">
        <v>27.354571006621885</v>
      </c>
      <c r="Z147" s="57">
        <v>9.745605259396884</v>
      </c>
      <c r="AA147" s="57">
        <v>0.016938478395502835</v>
      </c>
      <c r="AB147" s="57">
        <v>0.21156390834167024</v>
      </c>
      <c r="AC147" s="58">
        <v>11.963660616454671</v>
      </c>
      <c r="AD147" s="58">
        <v>5.416805297508456</v>
      </c>
      <c r="AE147" s="57">
        <v>5.095908722785956</v>
      </c>
      <c r="AF147" s="57">
        <v>2.178270687437473</v>
      </c>
      <c r="AG147" s="57">
        <v>0.8605512838835693</v>
      </c>
      <c r="AH147" s="57">
        <v>0.8910908484588633</v>
      </c>
      <c r="AI147" s="57">
        <v>3.329633652517746</v>
      </c>
      <c r="AJ147" s="58">
        <v>0</v>
      </c>
      <c r="AK147" s="57">
        <v>0</v>
      </c>
      <c r="AL147" s="58">
        <v>0</v>
      </c>
      <c r="AM147" s="58">
        <v>3.3196932018484113</v>
      </c>
      <c r="AN147" s="58">
        <v>0.009941069982373398</v>
      </c>
      <c r="AO147" s="58">
        <v>0</v>
      </c>
      <c r="AP147" s="57">
        <v>0.18030070030012862</v>
      </c>
      <c r="AQ147" s="57">
        <v>0.5179907579438807</v>
      </c>
      <c r="AR147" s="57">
        <v>0.6613866895336097</v>
      </c>
      <c r="AS147" s="57">
        <v>0.0036855985898718497</v>
      </c>
      <c r="AT147" s="57">
        <v>0.308189605068839</v>
      </c>
      <c r="AU147" s="58">
        <v>0.12362107569910916</v>
      </c>
      <c r="AV147" s="58">
        <v>0.14477823829260159</v>
      </c>
      <c r="AW147" s="58">
        <v>0.0013390119575055976</v>
      </c>
      <c r="AX147" s="57">
        <v>107.00728883807346</v>
      </c>
      <c r="AY147" s="58">
        <v>105.55619074841599</v>
      </c>
      <c r="AZ147" s="58">
        <v>1.4013662998427898</v>
      </c>
      <c r="BA147" s="58">
        <v>0.04975923967414606</v>
      </c>
      <c r="BB147" s="57">
        <v>12.682864084607688</v>
      </c>
      <c r="BC147" s="57">
        <v>72.6104330427326</v>
      </c>
      <c r="BD147" s="58">
        <v>51.69194416654756</v>
      </c>
      <c r="BE147" s="58">
        <v>12.322976513743985</v>
      </c>
      <c r="BF147" s="57">
        <v>12.298013434328999</v>
      </c>
      <c r="BG147" s="58">
        <v>4.501390119575056</v>
      </c>
      <c r="BH147" s="58">
        <v>0.13089038159211092</v>
      </c>
      <c r="BI147" s="58">
        <v>0.20904168453146588</v>
      </c>
      <c r="BJ147" s="58">
        <v>4.830479729407841</v>
      </c>
      <c r="BK147" s="137">
        <v>486.9187747129722</v>
      </c>
      <c r="BL147" s="57">
        <v>70.9578390738888</v>
      </c>
      <c r="BM147" s="58">
        <v>10.422428659901863</v>
      </c>
      <c r="BN147" s="58">
        <v>6.082864084607689</v>
      </c>
      <c r="BO147" s="58">
        <v>3.679832309084846</v>
      </c>
      <c r="BP147" s="58">
        <v>2.8661197656138344</v>
      </c>
      <c r="BQ147" s="58">
        <v>2.1150312038492687</v>
      </c>
      <c r="BR147" s="58">
        <v>1.1140917536086894</v>
      </c>
      <c r="BS147" s="58">
        <v>10.551483969320184</v>
      </c>
      <c r="BT147" s="58">
        <v>0.18871259111047595</v>
      </c>
      <c r="BU147" s="58">
        <v>5.461165261302463</v>
      </c>
      <c r="BV147" s="58">
        <v>7.107351722166642</v>
      </c>
      <c r="BW147" s="58">
        <v>0.2743549140107665</v>
      </c>
      <c r="BX147" s="58">
        <v>1.537319803725406</v>
      </c>
      <c r="BY147" s="58">
        <v>1.7349883283311895</v>
      </c>
      <c r="BZ147" s="58">
        <v>2.3459006240769855</v>
      </c>
      <c r="CA147" s="58">
        <v>6.918505073602972</v>
      </c>
      <c r="CB147" s="58">
        <v>2.804652470106236</v>
      </c>
      <c r="CC147" s="57">
        <v>1.2438416464198943</v>
      </c>
      <c r="CD147" s="57">
        <v>14.885913010337761</v>
      </c>
      <c r="CE147" s="57">
        <v>1.4742060883235673</v>
      </c>
      <c r="CF147" s="57">
        <v>17.377285503310944</v>
      </c>
      <c r="CG147" s="58">
        <v>0.7072940784145586</v>
      </c>
      <c r="CH147" s="58">
        <v>0.005102186651422038</v>
      </c>
      <c r="CI147" s="58">
        <v>1.0513429565051688</v>
      </c>
      <c r="CJ147" s="58">
        <v>2.22415892525368</v>
      </c>
      <c r="CK147" s="58">
        <v>0.9413158020103856</v>
      </c>
      <c r="CL147" s="58">
        <v>6.709165832976037</v>
      </c>
      <c r="CM147" s="58">
        <v>0.7245788194940689</v>
      </c>
      <c r="CN147" s="58">
        <v>0.09170555952551093</v>
      </c>
      <c r="CO147" s="58">
        <v>1.5023800676480397</v>
      </c>
      <c r="CP147" s="58">
        <v>0</v>
      </c>
      <c r="CQ147" s="58">
        <v>0</v>
      </c>
      <c r="CR147" s="58">
        <v>0</v>
      </c>
      <c r="CS147" s="58">
        <v>0</v>
      </c>
      <c r="CT147" s="58">
        <v>0</v>
      </c>
      <c r="CU147" s="57">
        <v>0.06450114811109524</v>
      </c>
      <c r="CV147" s="58">
        <v>0.0027252250964699153</v>
      </c>
      <c r="CW147" s="58">
        <v>0</v>
      </c>
      <c r="CX147" s="58">
        <v>0</v>
      </c>
      <c r="CY147" s="58">
        <v>0</v>
      </c>
      <c r="CZ147" s="57">
        <v>267.72969367824305</v>
      </c>
      <c r="DA147" s="58">
        <v>9.900738411700253</v>
      </c>
      <c r="DB147" s="58">
        <v>4.738811871754561</v>
      </c>
      <c r="DC147" s="58">
        <v>145.92291934638655</v>
      </c>
      <c r="DD147" s="58">
        <v>73.46647610880854</v>
      </c>
      <c r="DE147" s="58">
        <v>5.505061216711924</v>
      </c>
      <c r="DF147" s="138">
        <v>58.07198323090849</v>
      </c>
      <c r="DG147" s="139">
        <v>46.288895240817496</v>
      </c>
      <c r="DH147" s="139">
        <v>5.437200705064075</v>
      </c>
      <c r="DI147" s="57">
        <v>32.610194845409936</v>
      </c>
      <c r="DJ147" s="58">
        <v>6.321493973607737</v>
      </c>
      <c r="DK147" s="58">
        <v>13.724624839216805</v>
      </c>
      <c r="DL147" s="58">
        <v>0.566283550092897</v>
      </c>
      <c r="DM147" s="57">
        <v>11.175703873088466</v>
      </c>
      <c r="DN147" s="58">
        <v>9.392236672859797</v>
      </c>
      <c r="DO147" s="58">
        <v>0.938177885760564</v>
      </c>
      <c r="DP147" s="57">
        <v>0.6755552379591253</v>
      </c>
      <c r="DQ147" s="57">
        <v>0.6743929303034634</v>
      </c>
      <c r="DR147" s="58">
        <v>0.20745843456719545</v>
      </c>
      <c r="DS147" s="58">
        <v>0</v>
      </c>
      <c r="DT147" s="57">
        <v>9.94288028202563</v>
      </c>
      <c r="DU147" s="57">
        <v>0.034852412938878564</v>
      </c>
      <c r="DV147" s="58">
        <v>0</v>
      </c>
      <c r="DW147" s="58">
        <v>0</v>
      </c>
      <c r="DX147" s="58">
        <v>0</v>
      </c>
      <c r="DY147" s="140">
        <v>99.99723691105712</v>
      </c>
      <c r="DZ147" s="57">
        <v>76.20376351769806</v>
      </c>
      <c r="EA147" s="58">
        <v>18.008003430041445</v>
      </c>
      <c r="EB147" s="58">
        <v>7.2980820351579245</v>
      </c>
      <c r="EC147" s="58">
        <v>8.754396646181696</v>
      </c>
      <c r="ED147" s="58">
        <v>14.00186746700967</v>
      </c>
      <c r="EE147" s="58">
        <v>6.566054023152779</v>
      </c>
      <c r="EF147" s="58">
        <v>21.575351341050926</v>
      </c>
      <c r="EG147" s="57">
        <v>23.793501977037778</v>
      </c>
      <c r="EH147" s="58">
        <v>17.377819065313705</v>
      </c>
      <c r="EI147" s="58">
        <v>5.472837882902196</v>
      </c>
      <c r="EJ147" s="58">
        <v>0.4826959172978896</v>
      </c>
    </row>
    <row r="148" spans="1:140" ht="12.75">
      <c r="A148" s="14">
        <v>128</v>
      </c>
      <c r="B148" s="14" t="s">
        <v>254</v>
      </c>
      <c r="C148" s="14">
        <v>2</v>
      </c>
      <c r="D148" s="14" t="s">
        <v>255</v>
      </c>
      <c r="E148" s="14">
        <v>0.06305768761357165</v>
      </c>
      <c r="F148" s="21">
        <v>0.03503204867420647</v>
      </c>
      <c r="G148" s="21">
        <v>1.8</v>
      </c>
      <c r="H148" s="54">
        <v>6.305768761357165E-05</v>
      </c>
      <c r="I148" s="111" t="s">
        <v>254</v>
      </c>
      <c r="J148" s="112" t="s">
        <v>779</v>
      </c>
      <c r="K148" s="113" t="s">
        <v>780</v>
      </c>
      <c r="L148" s="114">
        <v>1769.808</v>
      </c>
      <c r="M148" s="125">
        <v>2335.1086106515513</v>
      </c>
      <c r="N148" s="126">
        <v>1906.898097168666</v>
      </c>
      <c r="O148" s="127">
        <v>2542.1546661943776</v>
      </c>
      <c r="P148" s="128">
        <v>2041.730910923671</v>
      </c>
      <c r="Q148" s="125">
        <v>1964.1780351314944</v>
      </c>
      <c r="R148" s="57">
        <v>33.61820039235894</v>
      </c>
      <c r="S148" s="55">
        <v>0.2147803603554736</v>
      </c>
      <c r="T148" s="56">
        <v>0.20511264498747886</v>
      </c>
      <c r="U148" s="56">
        <v>0.003503204867420647</v>
      </c>
      <c r="V148" s="56">
        <v>0.0017403017728476764</v>
      </c>
      <c r="W148" s="57">
        <v>1870.8244058112518</v>
      </c>
      <c r="X148" s="55">
        <v>20.508738801045084</v>
      </c>
      <c r="Y148" s="55">
        <v>1.370645855369622</v>
      </c>
      <c r="Z148" s="55">
        <v>1.1323488197589795</v>
      </c>
      <c r="AA148" s="55">
        <v>0</v>
      </c>
      <c r="AB148" s="55">
        <v>0.01680408270275646</v>
      </c>
      <c r="AC148" s="56">
        <v>0.22149295290788606</v>
      </c>
      <c r="AD148" s="56">
        <v>0</v>
      </c>
      <c r="AE148" s="55">
        <v>1.1626571921925994</v>
      </c>
      <c r="AF148" s="55">
        <v>0.3017954489978574</v>
      </c>
      <c r="AG148" s="55">
        <v>0.13559097936047299</v>
      </c>
      <c r="AH148" s="55">
        <v>9.073820437019156</v>
      </c>
      <c r="AI148" s="55">
        <v>2.0358592570493523</v>
      </c>
      <c r="AJ148" s="56">
        <v>0.8557707954761195</v>
      </c>
      <c r="AK148" s="57">
        <v>0</v>
      </c>
      <c r="AL148" s="56">
        <v>0.8541943532857802</v>
      </c>
      <c r="AM148" s="56">
        <v>0.32589410828745263</v>
      </c>
      <c r="AN148" s="56">
        <v>0</v>
      </c>
      <c r="AO148" s="56">
        <v>0</v>
      </c>
      <c r="AP148" s="55">
        <v>0.04068237910553009</v>
      </c>
      <c r="AQ148" s="55">
        <v>0.008486796307848083</v>
      </c>
      <c r="AR148" s="55">
        <v>0</v>
      </c>
      <c r="AS148" s="55">
        <v>0</v>
      </c>
      <c r="AT148" s="55">
        <v>0.1643850632384982</v>
      </c>
      <c r="AU148" s="56">
        <v>0.01598478479021453</v>
      </c>
      <c r="AV148" s="56">
        <v>0.010809082115122092</v>
      </c>
      <c r="AW148" s="56">
        <v>0.13643852892517155</v>
      </c>
      <c r="AX148" s="55">
        <v>27.495762252176508</v>
      </c>
      <c r="AY148" s="56">
        <v>27.319313733467133</v>
      </c>
      <c r="AZ148" s="56">
        <v>0.16377482755191525</v>
      </c>
      <c r="BA148" s="56">
        <v>0.012673691157458889</v>
      </c>
      <c r="BB148" s="55">
        <v>2.825165215661812</v>
      </c>
      <c r="BC148" s="55">
        <v>44.18662928408053</v>
      </c>
      <c r="BD148" s="56">
        <v>18.379536085270264</v>
      </c>
      <c r="BE148" s="56">
        <v>18.890687577409526</v>
      </c>
      <c r="BF148" s="55">
        <v>3.0453190402574744</v>
      </c>
      <c r="BG148" s="56">
        <v>1.7053375281386456</v>
      </c>
      <c r="BH148" s="56">
        <v>0.02079886631770226</v>
      </c>
      <c r="BI148" s="56">
        <v>0.12440332510645222</v>
      </c>
      <c r="BJ148" s="56">
        <v>1.182207335484979</v>
      </c>
      <c r="BK148" s="129">
        <v>236.33829206331987</v>
      </c>
      <c r="BL148" s="55">
        <v>48.50958409047761</v>
      </c>
      <c r="BM148" s="56">
        <v>2.9843689258947865</v>
      </c>
      <c r="BN148" s="56">
        <v>10.226544348313489</v>
      </c>
      <c r="BO148" s="56">
        <v>1.7813514234312424</v>
      </c>
      <c r="BP148" s="56">
        <v>1.4073843038340883</v>
      </c>
      <c r="BQ148" s="56">
        <v>1.9520987587354108</v>
      </c>
      <c r="BR148" s="56">
        <v>0.3989076781210165</v>
      </c>
      <c r="BS148" s="56">
        <v>3.1512344841926354</v>
      </c>
      <c r="BT148" s="56">
        <v>0.7012173071881244</v>
      </c>
      <c r="BU148" s="56">
        <v>3.016276341840471</v>
      </c>
      <c r="BV148" s="56">
        <v>7.302057624329871</v>
      </c>
      <c r="BW148" s="56">
        <v>0.4278543209206875</v>
      </c>
      <c r="BX148" s="56">
        <v>0.5732203719273503</v>
      </c>
      <c r="BY148" s="56">
        <v>3.5187884787502375</v>
      </c>
      <c r="BZ148" s="56">
        <v>0.7357182248017865</v>
      </c>
      <c r="CA148" s="56">
        <v>1.9925042716498063</v>
      </c>
      <c r="CB148" s="56">
        <v>1.7646094943632304</v>
      </c>
      <c r="CC148" s="55">
        <v>0.882214341894714</v>
      </c>
      <c r="CD148" s="55">
        <v>7.664707132073084</v>
      </c>
      <c r="CE148" s="55">
        <v>2.1932944138573225</v>
      </c>
      <c r="CF148" s="55">
        <v>8.372569227848444</v>
      </c>
      <c r="CG148" s="56">
        <v>0</v>
      </c>
      <c r="CH148" s="56">
        <v>0</v>
      </c>
      <c r="CI148" s="56">
        <v>0</v>
      </c>
      <c r="CJ148" s="56">
        <v>3.2055680616202435</v>
      </c>
      <c r="CK148" s="56">
        <v>0.7391649263648937</v>
      </c>
      <c r="CL148" s="56">
        <v>0.9662347554084963</v>
      </c>
      <c r="CM148" s="56">
        <v>0.7152188259969444</v>
      </c>
      <c r="CN148" s="56">
        <v>0.05340127290643957</v>
      </c>
      <c r="CO148" s="56">
        <v>0.1807201685154548</v>
      </c>
      <c r="CP148" s="56">
        <v>0</v>
      </c>
      <c r="CQ148" s="56">
        <v>0</v>
      </c>
      <c r="CR148" s="56">
        <v>0</v>
      </c>
      <c r="CS148" s="56">
        <v>0</v>
      </c>
      <c r="CT148" s="56">
        <v>0</v>
      </c>
      <c r="CU148" s="55">
        <v>0.0038083227107121227</v>
      </c>
      <c r="CV148" s="56">
        <v>0</v>
      </c>
      <c r="CW148" s="56">
        <v>0</v>
      </c>
      <c r="CX148" s="56">
        <v>0</v>
      </c>
      <c r="CY148" s="56">
        <v>0</v>
      </c>
      <c r="CZ148" s="55">
        <v>111.20341867592415</v>
      </c>
      <c r="DA148" s="56">
        <v>0.849634536627702</v>
      </c>
      <c r="DB148" s="56">
        <v>5.35674491244248</v>
      </c>
      <c r="DC148" s="56">
        <v>39.35599793875946</v>
      </c>
      <c r="DD148" s="56">
        <v>37.866904206558004</v>
      </c>
      <c r="DE148" s="56">
        <v>4.15562592100386</v>
      </c>
      <c r="DF148" s="130">
        <v>24.99832750219233</v>
      </c>
      <c r="DG148" s="131">
        <v>14.121814343702821</v>
      </c>
      <c r="DH148" s="131">
        <v>5.654172656016924</v>
      </c>
      <c r="DI148" s="55">
        <v>15.22877057850343</v>
      </c>
      <c r="DJ148" s="56">
        <v>1.8161857105403523</v>
      </c>
      <c r="DK148" s="56">
        <v>5.383606583312993</v>
      </c>
      <c r="DL148" s="56">
        <v>0.09301573956044949</v>
      </c>
      <c r="DM148" s="55">
        <v>9.3457595400179</v>
      </c>
      <c r="DN148" s="56">
        <v>8.739654244980247</v>
      </c>
      <c r="DO148" s="56">
        <v>0.17169659081663097</v>
      </c>
      <c r="DP148" s="55">
        <v>4.492018343232712</v>
      </c>
      <c r="DQ148" s="55">
        <v>0.2537902416533319</v>
      </c>
      <c r="DR148" s="56">
        <v>0.03339910317955394</v>
      </c>
      <c r="DS148" s="56">
        <v>0.0027460605896232814</v>
      </c>
      <c r="DT148" s="55">
        <v>3.187628262500791</v>
      </c>
      <c r="DU148" s="55">
        <v>0.00240139043331254</v>
      </c>
      <c r="DV148" s="56">
        <v>0</v>
      </c>
      <c r="DW148" s="56">
        <v>0</v>
      </c>
      <c r="DX148" s="56">
        <v>0</v>
      </c>
      <c r="DY148" s="132">
        <v>57.039407664560215</v>
      </c>
      <c r="DZ148" s="55">
        <v>45.8808752135825</v>
      </c>
      <c r="EA148" s="56">
        <v>16.33737105945956</v>
      </c>
      <c r="EB148" s="56">
        <v>3.777551011183134</v>
      </c>
      <c r="EC148" s="56">
        <v>1.567605073544701</v>
      </c>
      <c r="ED148" s="56">
        <v>3.6394286837894274</v>
      </c>
      <c r="EE148" s="56">
        <v>6.49759182917017</v>
      </c>
      <c r="EF148" s="56">
        <v>14.06132190610507</v>
      </c>
      <c r="EG148" s="55">
        <v>11.158509849656006</v>
      </c>
      <c r="EH148" s="56">
        <v>4.984099970166255</v>
      </c>
      <c r="EI148" s="56">
        <v>6.174409879489753</v>
      </c>
      <c r="EJ148" s="56">
        <v>0</v>
      </c>
    </row>
    <row r="149" spans="1:140" ht="12.75">
      <c r="A149" s="7">
        <v>129</v>
      </c>
      <c r="B149" s="7" t="s">
        <v>256</v>
      </c>
      <c r="C149" s="7">
        <v>5</v>
      </c>
      <c r="D149" s="7" t="s">
        <v>257</v>
      </c>
      <c r="E149" s="7">
        <v>0</v>
      </c>
      <c r="F149" s="24">
        <v>0</v>
      </c>
      <c r="G149" s="24">
        <v>0.2</v>
      </c>
      <c r="H149" s="54">
        <v>0</v>
      </c>
      <c r="I149" s="111" t="s">
        <v>256</v>
      </c>
      <c r="J149" s="112" t="s">
        <v>783</v>
      </c>
      <c r="K149" s="113" t="s">
        <v>780</v>
      </c>
      <c r="L149" s="114">
        <v>206.881</v>
      </c>
      <c r="M149" s="125">
        <v>588.5437038684074</v>
      </c>
      <c r="N149" s="126">
        <v>515.0067369672742</v>
      </c>
      <c r="O149" s="127">
        <v>659.7353609544808</v>
      </c>
      <c r="P149" s="128">
        <v>169.93634021490618</v>
      </c>
      <c r="Q149" s="125">
        <v>108.35422295909243</v>
      </c>
      <c r="R149" s="57">
        <v>16.594902383495825</v>
      </c>
      <c r="S149" s="55">
        <v>0.0021558287131249365</v>
      </c>
      <c r="T149" s="56">
        <v>0</v>
      </c>
      <c r="U149" s="56">
        <v>0</v>
      </c>
      <c r="V149" s="56">
        <v>0</v>
      </c>
      <c r="W149" s="55">
        <v>0.09039012765792895</v>
      </c>
      <c r="X149" s="55">
        <v>13.767914888269102</v>
      </c>
      <c r="Y149" s="55">
        <v>11.689086963036722</v>
      </c>
      <c r="Z149" s="55">
        <v>0.866778486182878</v>
      </c>
      <c r="AA149" s="55">
        <v>0</v>
      </c>
      <c r="AB149" s="55">
        <v>0</v>
      </c>
      <c r="AC149" s="56">
        <v>8.89612869234004</v>
      </c>
      <c r="AD149" s="56">
        <v>1.926179784513803</v>
      </c>
      <c r="AE149" s="55">
        <v>9.213267530609386</v>
      </c>
      <c r="AF149" s="55">
        <v>0.4329058734248191</v>
      </c>
      <c r="AG149" s="55">
        <v>0.19450795384786423</v>
      </c>
      <c r="AH149" s="55">
        <v>1.5157989375534728</v>
      </c>
      <c r="AI149" s="55">
        <v>0</v>
      </c>
      <c r="AJ149" s="56">
        <v>0</v>
      </c>
      <c r="AK149" s="57">
        <v>0</v>
      </c>
      <c r="AL149" s="56">
        <v>0</v>
      </c>
      <c r="AM149" s="56">
        <v>0</v>
      </c>
      <c r="AN149" s="56">
        <v>0</v>
      </c>
      <c r="AO149" s="56">
        <v>0</v>
      </c>
      <c r="AP149" s="55">
        <v>0</v>
      </c>
      <c r="AQ149" s="55">
        <v>0.4754907410540358</v>
      </c>
      <c r="AR149" s="55">
        <v>0</v>
      </c>
      <c r="AS149" s="55">
        <v>0</v>
      </c>
      <c r="AT149" s="55">
        <v>0.0016434568665077993</v>
      </c>
      <c r="AU149" s="56">
        <v>0</v>
      </c>
      <c r="AV149" s="56">
        <v>0</v>
      </c>
      <c r="AW149" s="56">
        <v>0</v>
      </c>
      <c r="AX149" s="55">
        <v>22.956675576780857</v>
      </c>
      <c r="AY149" s="56">
        <v>22.75636718693355</v>
      </c>
      <c r="AZ149" s="56">
        <v>0.2003083898473035</v>
      </c>
      <c r="BA149" s="56">
        <v>0</v>
      </c>
      <c r="BB149" s="55">
        <v>9.90907816570879</v>
      </c>
      <c r="BC149" s="55">
        <v>21.829554188156475</v>
      </c>
      <c r="BD149" s="56">
        <v>3.7105872458079765</v>
      </c>
      <c r="BE149" s="56">
        <v>9.411352419990235</v>
      </c>
      <c r="BF149" s="55">
        <v>6.88685766213427</v>
      </c>
      <c r="BG149" s="56">
        <v>3.4926358631290455</v>
      </c>
      <c r="BH149" s="56">
        <v>0</v>
      </c>
      <c r="BI149" s="56">
        <v>0</v>
      </c>
      <c r="BJ149" s="56">
        <v>3.0397184855061608</v>
      </c>
      <c r="BK149" s="129">
        <v>385.0007008860166</v>
      </c>
      <c r="BL149" s="55">
        <v>48.79834300878283</v>
      </c>
      <c r="BM149" s="56">
        <v>1.251975773512309</v>
      </c>
      <c r="BN149" s="56">
        <v>0.5285647304489054</v>
      </c>
      <c r="BO149" s="56">
        <v>3.091922409501114</v>
      </c>
      <c r="BP149" s="56">
        <v>1.4366229861611266</v>
      </c>
      <c r="BQ149" s="56">
        <v>5.663884068619158</v>
      </c>
      <c r="BR149" s="56">
        <v>0.6185198254068764</v>
      </c>
      <c r="BS149" s="56">
        <v>6.076585089979264</v>
      </c>
      <c r="BT149" s="56">
        <v>0.6670984769021804</v>
      </c>
      <c r="BU149" s="56">
        <v>4.233979920824049</v>
      </c>
      <c r="BV149" s="56">
        <v>4.615986968353788</v>
      </c>
      <c r="BW149" s="56">
        <v>0.8439634379184169</v>
      </c>
      <c r="BX149" s="56">
        <v>2.9756720046790184</v>
      </c>
      <c r="BY149" s="56">
        <v>2.862708513589938</v>
      </c>
      <c r="BZ149" s="56">
        <v>0.32632286193512217</v>
      </c>
      <c r="CA149" s="56">
        <v>1.258694611878326</v>
      </c>
      <c r="CB149" s="56">
        <v>3.5873279808198917</v>
      </c>
      <c r="CC149" s="55">
        <v>1.1106384829926383</v>
      </c>
      <c r="CD149" s="55">
        <v>22.518162615223243</v>
      </c>
      <c r="CE149" s="55">
        <v>14.928630468723565</v>
      </c>
      <c r="CF149" s="55">
        <v>8.705874391558433</v>
      </c>
      <c r="CG149" s="56">
        <v>0.004050637806275105</v>
      </c>
      <c r="CH149" s="56">
        <v>0.01324432886538638</v>
      </c>
      <c r="CI149" s="56">
        <v>0.33028649320140563</v>
      </c>
      <c r="CJ149" s="56">
        <v>1.898386028683156</v>
      </c>
      <c r="CK149" s="56">
        <v>0.08038437555889617</v>
      </c>
      <c r="CL149" s="56">
        <v>1.7614474021297266</v>
      </c>
      <c r="CM149" s="56">
        <v>0.3059246620037607</v>
      </c>
      <c r="CN149" s="56">
        <v>0.0695568950266095</v>
      </c>
      <c r="CO149" s="56">
        <v>0.24564846457625397</v>
      </c>
      <c r="CP149" s="56">
        <v>0.0005172055432833368</v>
      </c>
      <c r="CQ149" s="56">
        <v>0</v>
      </c>
      <c r="CR149" s="56">
        <v>0</v>
      </c>
      <c r="CS149" s="56">
        <v>0</v>
      </c>
      <c r="CT149" s="56">
        <v>0</v>
      </c>
      <c r="CU149" s="55">
        <v>0.318927306035837</v>
      </c>
      <c r="CV149" s="56">
        <v>0</v>
      </c>
      <c r="CW149" s="56">
        <v>0</v>
      </c>
      <c r="CX149" s="56">
        <v>0</v>
      </c>
      <c r="CY149" s="56">
        <v>0</v>
      </c>
      <c r="CZ149" s="55">
        <v>187.5090027600408</v>
      </c>
      <c r="DA149" s="56">
        <v>1.4621932415253214</v>
      </c>
      <c r="DB149" s="56">
        <v>24.585486342390066</v>
      </c>
      <c r="DC149" s="56">
        <v>57.803616571845645</v>
      </c>
      <c r="DD149" s="56">
        <v>58.89114998477386</v>
      </c>
      <c r="DE149" s="56">
        <v>1.8676437178861278</v>
      </c>
      <c r="DF149" s="130">
        <v>40.52493945794926</v>
      </c>
      <c r="DG149" s="131">
        <v>23.880104987891592</v>
      </c>
      <c r="DH149" s="131">
        <v>3.944393153552042</v>
      </c>
      <c r="DI149" s="55">
        <v>25.465267472605024</v>
      </c>
      <c r="DJ149" s="56">
        <v>2.4771245305272114</v>
      </c>
      <c r="DK149" s="56">
        <v>3.0515610423383492</v>
      </c>
      <c r="DL149" s="56">
        <v>0.351893117299317</v>
      </c>
      <c r="DM149" s="55">
        <v>20.569892836944913</v>
      </c>
      <c r="DN149" s="56">
        <v>16.879993812868268</v>
      </c>
      <c r="DO149" s="56">
        <v>0.4330025473581431</v>
      </c>
      <c r="DP149" s="55">
        <v>2.7129605908710803</v>
      </c>
      <c r="DQ149" s="55">
        <v>2.0985010706638114</v>
      </c>
      <c r="DR149" s="56">
        <v>0.14960291181887173</v>
      </c>
      <c r="DS149" s="56">
        <v>0.015564503265162098</v>
      </c>
      <c r="DT149" s="55">
        <v>9.340780448663724</v>
      </c>
      <c r="DU149" s="55">
        <v>0.3988283119281133</v>
      </c>
      <c r="DV149" s="56">
        <v>0</v>
      </c>
      <c r="DW149" s="56">
        <v>0</v>
      </c>
      <c r="DX149" s="56">
        <v>0</v>
      </c>
      <c r="DY149" s="132">
        <v>33.606662767484686</v>
      </c>
      <c r="DZ149" s="55">
        <v>29.382688598759675</v>
      </c>
      <c r="EA149" s="56">
        <v>6.670743084188494</v>
      </c>
      <c r="EB149" s="56">
        <v>2.8503342501244675</v>
      </c>
      <c r="EC149" s="56">
        <v>0.12147079722159115</v>
      </c>
      <c r="ED149" s="56">
        <v>3.267433935450815</v>
      </c>
      <c r="EE149" s="56">
        <v>5.901846955496155</v>
      </c>
      <c r="EF149" s="56">
        <v>10.57085957627815</v>
      </c>
      <c r="EG149" s="55">
        <v>4.223974168725015</v>
      </c>
      <c r="EH149" s="56">
        <v>2.952953630347881</v>
      </c>
      <c r="EI149" s="56">
        <v>1.2710205383771347</v>
      </c>
      <c r="EJ149" s="56">
        <v>0</v>
      </c>
    </row>
    <row r="150" spans="1:140" ht="12.75">
      <c r="A150" s="7">
        <v>130</v>
      </c>
      <c r="B150" s="7" t="s">
        <v>258</v>
      </c>
      <c r="C150" s="7">
        <v>5</v>
      </c>
      <c r="D150" s="7" t="s">
        <v>259</v>
      </c>
      <c r="E150" s="7">
        <v>0</v>
      </c>
      <c r="F150" s="24">
        <v>0</v>
      </c>
      <c r="G150" s="24">
        <v>13.8</v>
      </c>
      <c r="H150" s="54">
        <v>0</v>
      </c>
      <c r="I150" s="111" t="s">
        <v>258</v>
      </c>
      <c r="J150" s="112" t="s">
        <v>779</v>
      </c>
      <c r="K150" s="113" t="s">
        <v>780</v>
      </c>
      <c r="L150" s="114">
        <v>13809.53</v>
      </c>
      <c r="M150" s="125">
        <v>1162.0581004567134</v>
      </c>
      <c r="N150" s="126">
        <v>887.7208730019674</v>
      </c>
      <c r="O150" s="127">
        <v>1585.0435704719325</v>
      </c>
      <c r="P150" s="128">
        <v>704.2800153227518</v>
      </c>
      <c r="Q150" s="125">
        <v>518.0587608702107</v>
      </c>
      <c r="R150" s="57">
        <v>89.50420470501167</v>
      </c>
      <c r="S150" s="55">
        <v>0.3867191714707162</v>
      </c>
      <c r="T150" s="56">
        <v>0.13778817961219533</v>
      </c>
      <c r="U150" s="56">
        <v>0</v>
      </c>
      <c r="V150" s="56">
        <v>0</v>
      </c>
      <c r="W150" s="57">
        <v>113.96477649854846</v>
      </c>
      <c r="X150" s="55">
        <v>85.73803742777632</v>
      </c>
      <c r="Y150" s="55">
        <v>29.78572044088394</v>
      </c>
      <c r="Z150" s="55">
        <v>1.005642480229233</v>
      </c>
      <c r="AA150" s="55">
        <v>0</v>
      </c>
      <c r="AB150" s="55">
        <v>0.7556911784832647</v>
      </c>
      <c r="AC150" s="56">
        <v>13.975848562550643</v>
      </c>
      <c r="AD150" s="56">
        <v>14.048544736859254</v>
      </c>
      <c r="AE150" s="55">
        <v>43.95221995245312</v>
      </c>
      <c r="AF150" s="55">
        <v>6.0332053299424375</v>
      </c>
      <c r="AG150" s="55">
        <v>1.586446461248138</v>
      </c>
      <c r="AH150" s="55">
        <v>24.68370755557937</v>
      </c>
      <c r="AI150" s="55">
        <v>0.1405246956268606</v>
      </c>
      <c r="AJ150" s="56">
        <v>0</v>
      </c>
      <c r="AK150" s="57">
        <v>0</v>
      </c>
      <c r="AL150" s="56">
        <v>0.13000876930641375</v>
      </c>
      <c r="AM150" s="56">
        <v>0.009708512889287325</v>
      </c>
      <c r="AN150" s="56">
        <v>0.0008081375687659174</v>
      </c>
      <c r="AO150" s="56">
        <v>0</v>
      </c>
      <c r="AP150" s="55">
        <v>0.25234892136082837</v>
      </c>
      <c r="AQ150" s="55">
        <v>1.3034469674203248</v>
      </c>
      <c r="AR150" s="55">
        <v>0.7167571959364294</v>
      </c>
      <c r="AS150" s="55">
        <v>0.004063860247235061</v>
      </c>
      <c r="AT150" s="55">
        <v>2.2002986343488877</v>
      </c>
      <c r="AU150" s="56">
        <v>0.4368461490000022</v>
      </c>
      <c r="AV150" s="56">
        <v>0</v>
      </c>
      <c r="AW150" s="56">
        <v>0.0009978616216482384</v>
      </c>
      <c r="AX150" s="55">
        <v>64.10462919447657</v>
      </c>
      <c r="AY150" s="56">
        <v>60.41915981210077</v>
      </c>
      <c r="AZ150" s="56">
        <v>3.394098857817753</v>
      </c>
      <c r="BA150" s="56">
        <v>0.2913661797324022</v>
      </c>
      <c r="BB150" s="57">
        <v>14.004821308183551</v>
      </c>
      <c r="BC150" s="55">
        <v>83.52268324845234</v>
      </c>
      <c r="BD150" s="56">
        <v>30.781438615217176</v>
      </c>
      <c r="BE150" s="56">
        <v>28.608301658347532</v>
      </c>
      <c r="BF150" s="55">
        <v>24.589142425556844</v>
      </c>
      <c r="BG150" s="56">
        <v>10.540713550714614</v>
      </c>
      <c r="BH150" s="56">
        <v>0.0016054130734355185</v>
      </c>
      <c r="BI150" s="56">
        <v>0.01209454630244476</v>
      </c>
      <c r="BJ150" s="56">
        <v>9.640646712813544</v>
      </c>
      <c r="BK150" s="129">
        <v>394.89931952789124</v>
      </c>
      <c r="BL150" s="55">
        <v>72.37218790212266</v>
      </c>
      <c r="BM150" s="56">
        <v>4.347497706294131</v>
      </c>
      <c r="BN150" s="56">
        <v>1.518138560834438</v>
      </c>
      <c r="BO150" s="56">
        <v>5.790461369793179</v>
      </c>
      <c r="BP150" s="56">
        <v>5.628022097783197</v>
      </c>
      <c r="BQ150" s="56">
        <v>13.226424070913348</v>
      </c>
      <c r="BR150" s="56">
        <v>1.2535451966866358</v>
      </c>
      <c r="BS150" s="56">
        <v>9.563446402592993</v>
      </c>
      <c r="BT150" s="56">
        <v>0.15444334455988</v>
      </c>
      <c r="BU150" s="56">
        <v>4.998616173034129</v>
      </c>
      <c r="BV150" s="56">
        <v>6.856374547142444</v>
      </c>
      <c r="BW150" s="56">
        <v>0.43628132166699374</v>
      </c>
      <c r="BX150" s="56">
        <v>1.6743806632086682</v>
      </c>
      <c r="BY150" s="56">
        <v>0.5603594039768188</v>
      </c>
      <c r="BZ150" s="56">
        <v>0.9817090081994101</v>
      </c>
      <c r="CA150" s="56">
        <v>2.942355749978457</v>
      </c>
      <c r="CB150" s="56">
        <v>5.019105646607812</v>
      </c>
      <c r="CC150" s="55">
        <v>1.0185241641098575</v>
      </c>
      <c r="CD150" s="55">
        <v>20.26310815791703</v>
      </c>
      <c r="CE150" s="55">
        <v>9.926492791572198</v>
      </c>
      <c r="CF150" s="55">
        <v>18.51744411286988</v>
      </c>
      <c r="CG150" s="56">
        <v>0.030683882796880127</v>
      </c>
      <c r="CH150" s="56">
        <v>0.0134979249836888</v>
      </c>
      <c r="CI150" s="56">
        <v>0.21304852518514386</v>
      </c>
      <c r="CJ150" s="56">
        <v>2.7967751255835642</v>
      </c>
      <c r="CK150" s="56">
        <v>0.7052506493703985</v>
      </c>
      <c r="CL150" s="56">
        <v>1.1622770651861432</v>
      </c>
      <c r="CM150" s="56">
        <v>0.3248524750661319</v>
      </c>
      <c r="CN150" s="56">
        <v>0.05376214831351971</v>
      </c>
      <c r="CO150" s="56">
        <v>5.36739338703055</v>
      </c>
      <c r="CP150" s="56">
        <v>0.006205135149422174</v>
      </c>
      <c r="CQ150" s="56">
        <v>0</v>
      </c>
      <c r="CR150" s="56">
        <v>0</v>
      </c>
      <c r="CS150" s="56">
        <v>0</v>
      </c>
      <c r="CT150" s="56">
        <v>0</v>
      </c>
      <c r="CU150" s="55">
        <v>0.14439593527078762</v>
      </c>
      <c r="CV150" s="56">
        <v>0.00519061836282625</v>
      </c>
      <c r="CW150" s="56">
        <v>0</v>
      </c>
      <c r="CX150" s="56">
        <v>0</v>
      </c>
      <c r="CY150" s="56">
        <v>0</v>
      </c>
      <c r="CZ150" s="55">
        <v>158.09698085307755</v>
      </c>
      <c r="DA150" s="56">
        <v>4.446433730909018</v>
      </c>
      <c r="DB150" s="56">
        <v>25.564838195072532</v>
      </c>
      <c r="DC150" s="56">
        <v>55.287435560804745</v>
      </c>
      <c r="DD150" s="56">
        <v>43.183446503972256</v>
      </c>
      <c r="DE150" s="56">
        <v>1.91410931436479</v>
      </c>
      <c r="DF150" s="130">
        <v>38.601769937137604</v>
      </c>
      <c r="DG150" s="131">
        <v>13.96548615340276</v>
      </c>
      <c r="DH150" s="131">
        <v>10.533240450616349</v>
      </c>
      <c r="DI150" s="55">
        <v>28.767445380110694</v>
      </c>
      <c r="DJ150" s="56">
        <v>7.05915624934375</v>
      </c>
      <c r="DK150" s="56">
        <v>7.937764717553748</v>
      </c>
      <c r="DL150" s="56">
        <v>0.49700243237822</v>
      </c>
      <c r="DM150" s="55">
        <v>19.97897104390953</v>
      </c>
      <c r="DN150" s="56">
        <v>15.433421702259235</v>
      </c>
      <c r="DO150" s="56">
        <v>0.32074951138815</v>
      </c>
      <c r="DP150" s="55">
        <v>2.2459642000850137</v>
      </c>
      <c r="DQ150" s="55">
        <v>2.0766999311345136</v>
      </c>
      <c r="DR150" s="56">
        <v>0.5067058763042623</v>
      </c>
      <c r="DS150" s="56">
        <v>0.16572251191749465</v>
      </c>
      <c r="DT150" s="55">
        <v>22.75083945652024</v>
      </c>
      <c r="DU150" s="55">
        <v>0.13852752410835129</v>
      </c>
      <c r="DV150" s="56">
        <v>0</v>
      </c>
      <c r="DW150" s="56">
        <v>0.009654202568805746</v>
      </c>
      <c r="DX150" s="56">
        <v>0</v>
      </c>
      <c r="DY150" s="132">
        <v>62.87876560607059</v>
      </c>
      <c r="DZ150" s="55">
        <v>40.20735680359867</v>
      </c>
      <c r="EA150" s="56">
        <v>20.009037237328137</v>
      </c>
      <c r="EB150" s="56">
        <v>0.693925137205973</v>
      </c>
      <c r="EC150" s="56">
        <v>3.1012040235981964</v>
      </c>
      <c r="ED150" s="56">
        <v>0.7794153747448319</v>
      </c>
      <c r="EE150" s="56">
        <v>9.70559461473345</v>
      </c>
      <c r="EF150" s="56">
        <v>5.9181818642633015</v>
      </c>
      <c r="EG150" s="55">
        <v>22.671408802471916</v>
      </c>
      <c r="EH150" s="56">
        <v>4.2322026890125874</v>
      </c>
      <c r="EI150" s="56">
        <v>17.088568546503755</v>
      </c>
      <c r="EJ150" s="56">
        <v>1.1461809344706155</v>
      </c>
    </row>
    <row r="151" spans="1:140" ht="12.75">
      <c r="A151" s="15">
        <v>131</v>
      </c>
      <c r="B151" s="15" t="s">
        <v>260</v>
      </c>
      <c r="C151" s="15">
        <v>3</v>
      </c>
      <c r="D151" s="15" t="s">
        <v>261</v>
      </c>
      <c r="E151" s="15">
        <v>7.5925629212928785</v>
      </c>
      <c r="F151" s="22">
        <v>0.3703689229898965</v>
      </c>
      <c r="G151" s="22">
        <v>20.5</v>
      </c>
      <c r="H151" s="54">
        <v>0.0075925629212928785</v>
      </c>
      <c r="I151" s="111" t="s">
        <v>260</v>
      </c>
      <c r="J151" s="112" t="s">
        <v>779</v>
      </c>
      <c r="K151" s="113" t="s">
        <v>780</v>
      </c>
      <c r="L151" s="114">
        <v>20471.21</v>
      </c>
      <c r="M151" s="125">
        <v>1020.7847020278724</v>
      </c>
      <c r="N151" s="126">
        <v>673.7739937198406</v>
      </c>
      <c r="O151" s="127">
        <v>1410.760585150896</v>
      </c>
      <c r="P151" s="128">
        <v>605.2100486488098</v>
      </c>
      <c r="Q151" s="125">
        <v>419.34892954544455</v>
      </c>
      <c r="R151" s="57">
        <v>40.81487122646878</v>
      </c>
      <c r="S151" s="55">
        <v>1.826323895851784</v>
      </c>
      <c r="T151" s="56">
        <v>1.7441396966764546</v>
      </c>
      <c r="U151" s="56">
        <v>0.037036892298989654</v>
      </c>
      <c r="V151" s="56">
        <v>0.017807936121020693</v>
      </c>
      <c r="W151" s="57">
        <v>146.98691479399605</v>
      </c>
      <c r="X151" s="55">
        <v>47.315859687825</v>
      </c>
      <c r="Y151" s="55">
        <v>9.932329354249212</v>
      </c>
      <c r="Z151" s="55">
        <v>3.65881059302308</v>
      </c>
      <c r="AA151" s="55">
        <v>0</v>
      </c>
      <c r="AB151" s="55">
        <v>0.10478374263172525</v>
      </c>
      <c r="AC151" s="56">
        <v>1.1817655136164398</v>
      </c>
      <c r="AD151" s="56">
        <v>4.986974389887066</v>
      </c>
      <c r="AE151" s="55">
        <v>0.5439741959561746</v>
      </c>
      <c r="AF151" s="55">
        <v>1.170918572961735</v>
      </c>
      <c r="AG151" s="55">
        <v>0.5260646537258912</v>
      </c>
      <c r="AH151" s="55">
        <v>114.16457551849646</v>
      </c>
      <c r="AI151" s="55">
        <v>9.964564869394628</v>
      </c>
      <c r="AJ151" s="56">
        <v>2.5249469865240015</v>
      </c>
      <c r="AK151" s="57">
        <v>0</v>
      </c>
      <c r="AL151" s="56">
        <v>6.506801503184227</v>
      </c>
      <c r="AM151" s="56">
        <v>0.9328188221409482</v>
      </c>
      <c r="AN151" s="56">
        <v>0</v>
      </c>
      <c r="AO151" s="56">
        <v>0</v>
      </c>
      <c r="AP151" s="55">
        <v>0.15000432314455278</v>
      </c>
      <c r="AQ151" s="55">
        <v>0.004738361826193958</v>
      </c>
      <c r="AR151" s="55">
        <v>0</v>
      </c>
      <c r="AS151" s="55">
        <v>0</v>
      </c>
      <c r="AT151" s="55">
        <v>0.3358028177132666</v>
      </c>
      <c r="AU151" s="56">
        <v>0.01718999511997581</v>
      </c>
      <c r="AV151" s="56">
        <v>0.011331035146432477</v>
      </c>
      <c r="AW151" s="56">
        <v>0.30000766930728573</v>
      </c>
      <c r="AX151" s="55">
        <v>81.67372617446648</v>
      </c>
      <c r="AY151" s="56">
        <v>81.10375498077545</v>
      </c>
      <c r="AZ151" s="56">
        <v>0.5399465884039096</v>
      </c>
      <c r="BA151" s="56">
        <v>0.03003779454170027</v>
      </c>
      <c r="BB151" s="55">
        <v>17.077642210694922</v>
      </c>
      <c r="BC151" s="55">
        <v>80.06747036447773</v>
      </c>
      <c r="BD151" s="56">
        <v>34.518423678912974</v>
      </c>
      <c r="BE151" s="56">
        <v>33.00002784398187</v>
      </c>
      <c r="BF151" s="55">
        <v>7.042241274453245</v>
      </c>
      <c r="BG151" s="56">
        <v>5.981112010477154</v>
      </c>
      <c r="BH151" s="56">
        <v>0.019166917832409515</v>
      </c>
      <c r="BI151" s="56">
        <v>0.4269527790492111</v>
      </c>
      <c r="BJ151" s="56">
        <v>0.573258737514783</v>
      </c>
      <c r="BK151" s="129">
        <v>332.91735075747846</v>
      </c>
      <c r="BL151" s="55">
        <v>61.45870224573926</v>
      </c>
      <c r="BM151" s="56">
        <v>1.991178342657811</v>
      </c>
      <c r="BN151" s="56">
        <v>1.3870518645453784</v>
      </c>
      <c r="BO151" s="56">
        <v>4.692223859752306</v>
      </c>
      <c r="BP151" s="56">
        <v>3.1752969169873206</v>
      </c>
      <c r="BQ151" s="56">
        <v>8.394198486557462</v>
      </c>
      <c r="BR151" s="56">
        <v>0.8075555866018668</v>
      </c>
      <c r="BS151" s="56">
        <v>1.1817283883072862</v>
      </c>
      <c r="BT151" s="56">
        <v>1.1867920850794849</v>
      </c>
      <c r="BU151" s="56">
        <v>7.161433056472969</v>
      </c>
      <c r="BV151" s="56">
        <v>4.882621984728797</v>
      </c>
      <c r="BW151" s="56">
        <v>0.3296908194483863</v>
      </c>
      <c r="BX151" s="56">
        <v>0.9750263907214082</v>
      </c>
      <c r="BY151" s="56">
        <v>9.32408978267528</v>
      </c>
      <c r="BZ151" s="56">
        <v>1.8708307911452229</v>
      </c>
      <c r="CA151" s="56">
        <v>5.592527261456455</v>
      </c>
      <c r="CB151" s="56">
        <v>2.428446584251737</v>
      </c>
      <c r="CC151" s="55">
        <v>1.1792707905394941</v>
      </c>
      <c r="CD151" s="55">
        <v>11.065159313982907</v>
      </c>
      <c r="CE151" s="55">
        <v>3.0672183031682057</v>
      </c>
      <c r="CF151" s="55">
        <v>12.684213585811488</v>
      </c>
      <c r="CG151" s="56">
        <v>0</v>
      </c>
      <c r="CH151" s="56">
        <v>0</v>
      </c>
      <c r="CI151" s="56">
        <v>0</v>
      </c>
      <c r="CJ151" s="56">
        <v>4.953459028557668</v>
      </c>
      <c r="CK151" s="56">
        <v>0.9761802062506321</v>
      </c>
      <c r="CL151" s="56">
        <v>1.021192689635835</v>
      </c>
      <c r="CM151" s="56">
        <v>0.8108030741709943</v>
      </c>
      <c r="CN151" s="56">
        <v>0.03876517313827566</v>
      </c>
      <c r="CO151" s="56">
        <v>1.6893510447110844</v>
      </c>
      <c r="CP151" s="56">
        <v>0</v>
      </c>
      <c r="CQ151" s="56">
        <v>0</v>
      </c>
      <c r="CR151" s="56">
        <v>0</v>
      </c>
      <c r="CS151" s="56">
        <v>0</v>
      </c>
      <c r="CT151" s="56">
        <v>0</v>
      </c>
      <c r="CU151" s="55">
        <v>0</v>
      </c>
      <c r="CV151" s="56">
        <v>0</v>
      </c>
      <c r="CW151" s="56">
        <v>0</v>
      </c>
      <c r="CX151" s="56">
        <v>0</v>
      </c>
      <c r="CY151" s="56">
        <v>0</v>
      </c>
      <c r="CZ151" s="55">
        <v>158.94917789422317</v>
      </c>
      <c r="DA151" s="56">
        <v>3.4442976257876308</v>
      </c>
      <c r="DB151" s="56">
        <v>8.516394487673177</v>
      </c>
      <c r="DC151" s="56">
        <v>51.14773381739527</v>
      </c>
      <c r="DD151" s="56">
        <v>55.38060525000721</v>
      </c>
      <c r="DE151" s="56">
        <v>5.93745557785788</v>
      </c>
      <c r="DF151" s="130">
        <v>38.45333031120291</v>
      </c>
      <c r="DG151" s="131">
        <v>16.95410285957694</v>
      </c>
      <c r="DH151" s="131">
        <v>6.844187519936536</v>
      </c>
      <c r="DI151" s="55">
        <v>22.573663207988194</v>
      </c>
      <c r="DJ151" s="56">
        <v>2.2916324926567606</v>
      </c>
      <c r="DK151" s="56">
        <v>7.589766310833606</v>
      </c>
      <c r="DL151" s="56">
        <v>0.21382419505246641</v>
      </c>
      <c r="DM151" s="55">
        <v>12.605644707860455</v>
      </c>
      <c r="DN151" s="56">
        <v>11.626977594387435</v>
      </c>
      <c r="DO151" s="56">
        <v>0.3826300448288108</v>
      </c>
      <c r="DP151" s="55">
        <v>7.721419495965309</v>
      </c>
      <c r="DQ151" s="55">
        <v>0.36268642644963345</v>
      </c>
      <c r="DR151" s="56">
        <v>0.05812211393464286</v>
      </c>
      <c r="DS151" s="56">
        <v>0</v>
      </c>
      <c r="DT151" s="55">
        <v>2.7968410269837496</v>
      </c>
      <c r="DU151" s="55">
        <v>0</v>
      </c>
      <c r="DV151" s="56">
        <v>0</v>
      </c>
      <c r="DW151" s="56">
        <v>0</v>
      </c>
      <c r="DX151" s="56">
        <v>0</v>
      </c>
      <c r="DY151" s="132">
        <v>82.65730262158418</v>
      </c>
      <c r="DZ151" s="55">
        <v>69.49784599933272</v>
      </c>
      <c r="EA151" s="56">
        <v>26.416503958486093</v>
      </c>
      <c r="EB151" s="56">
        <v>4.245744633560986</v>
      </c>
      <c r="EC151" s="56">
        <v>2.7933478284869335</v>
      </c>
      <c r="ED151" s="56">
        <v>5.81993931965917</v>
      </c>
      <c r="EE151" s="56">
        <v>6.204479363945756</v>
      </c>
      <c r="EF151" s="56">
        <v>24.017832849157426</v>
      </c>
      <c r="EG151" s="55">
        <v>13.159437082615051</v>
      </c>
      <c r="EH151" s="56">
        <v>3.952302770573894</v>
      </c>
      <c r="EI151" s="56">
        <v>9.207130404113876</v>
      </c>
      <c r="EJ151" s="56">
        <v>0</v>
      </c>
    </row>
    <row r="152" spans="1:140" ht="12.75">
      <c r="A152" s="7">
        <v>132</v>
      </c>
      <c r="B152" s="7" t="s">
        <v>262</v>
      </c>
      <c r="C152" s="7">
        <v>5</v>
      </c>
      <c r="D152" s="7" t="s">
        <v>263</v>
      </c>
      <c r="E152" s="7">
        <v>362.6968612443012</v>
      </c>
      <c r="F152" s="24">
        <v>7.417113726877325</v>
      </c>
      <c r="G152" s="24">
        <v>48.9</v>
      </c>
      <c r="H152" s="54">
        <v>0.3626968612443012</v>
      </c>
      <c r="I152" s="111" t="s">
        <v>262</v>
      </c>
      <c r="J152" s="112" t="s">
        <v>779</v>
      </c>
      <c r="K152" s="113" t="s">
        <v>780</v>
      </c>
      <c r="L152" s="114">
        <v>48852.48</v>
      </c>
      <c r="M152" s="125">
        <v>1064.2151432230257</v>
      </c>
      <c r="N152" s="126">
        <v>703.8826691432168</v>
      </c>
      <c r="O152" s="127">
        <v>1550.4137851691441</v>
      </c>
      <c r="P152" s="128">
        <v>473.6181254257716</v>
      </c>
      <c r="Q152" s="125">
        <v>249.71690280616252</v>
      </c>
      <c r="R152" s="57">
        <v>23.298530596604305</v>
      </c>
      <c r="S152" s="55">
        <v>4.8475717097678555</v>
      </c>
      <c r="T152" s="56">
        <v>2.8693241366661426</v>
      </c>
      <c r="U152" s="56">
        <v>0.7417113726877326</v>
      </c>
      <c r="V152" s="56">
        <v>0.006348500628831944</v>
      </c>
      <c r="W152" s="57">
        <v>38.829144395535295</v>
      </c>
      <c r="X152" s="55">
        <v>51.020951239322955</v>
      </c>
      <c r="Y152" s="55">
        <v>29.460571909553003</v>
      </c>
      <c r="Z152" s="55">
        <v>2.8906516107268247</v>
      </c>
      <c r="AA152" s="55">
        <v>0</v>
      </c>
      <c r="AB152" s="55">
        <v>0.3598220602106587</v>
      </c>
      <c r="AC152" s="56">
        <v>23.586745237908083</v>
      </c>
      <c r="AD152" s="56">
        <v>2.623361188623382</v>
      </c>
      <c r="AE152" s="55">
        <v>7.02184617853587</v>
      </c>
      <c r="AF152" s="55">
        <v>4.188303234554315</v>
      </c>
      <c r="AG152" s="55">
        <v>1.1682864411387097</v>
      </c>
      <c r="AH152" s="55">
        <v>14.562210557171303</v>
      </c>
      <c r="AI152" s="55">
        <v>0.018786763742598123</v>
      </c>
      <c r="AJ152" s="56">
        <v>0</v>
      </c>
      <c r="AK152" s="57">
        <v>0</v>
      </c>
      <c r="AL152" s="56">
        <v>0</v>
      </c>
      <c r="AM152" s="56">
        <v>0</v>
      </c>
      <c r="AN152" s="56">
        <v>0.018786763742598123</v>
      </c>
      <c r="AO152" s="56">
        <v>0</v>
      </c>
      <c r="AP152" s="55">
        <v>0.26984443778493944</v>
      </c>
      <c r="AQ152" s="55">
        <v>1.683760783485301</v>
      </c>
      <c r="AR152" s="55">
        <v>0.7375308275035372</v>
      </c>
      <c r="AS152" s="55">
        <v>0.004284736414609862</v>
      </c>
      <c r="AT152" s="55">
        <v>0.3331877931273909</v>
      </c>
      <c r="AU152" s="56">
        <v>0.0952457275454593</v>
      </c>
      <c r="AV152" s="56">
        <v>0.08721809005397473</v>
      </c>
      <c r="AW152" s="56">
        <v>0.0065425542367552264</v>
      </c>
      <c r="AX152" s="55">
        <v>119.16928270581144</v>
      </c>
      <c r="AY152" s="56">
        <v>117.37238314206361</v>
      </c>
      <c r="AZ152" s="56">
        <v>1.7115788185164804</v>
      </c>
      <c r="BA152" s="56">
        <v>0.08532995663679714</v>
      </c>
      <c r="BB152" s="55">
        <v>8.615734554315358</v>
      </c>
      <c r="BC152" s="55">
        <v>75.970329448986</v>
      </c>
      <c r="BD152" s="56">
        <v>46.21454222999528</v>
      </c>
      <c r="BE152" s="56">
        <v>15.7384026358539</v>
      </c>
      <c r="BF152" s="55">
        <v>20.145810407168682</v>
      </c>
      <c r="BG152" s="56">
        <v>6.758790955955562</v>
      </c>
      <c r="BH152" s="56">
        <v>0.07436572309123303</v>
      </c>
      <c r="BI152" s="56">
        <v>0.14184499947597337</v>
      </c>
      <c r="BJ152" s="56">
        <v>8.628757434627678</v>
      </c>
      <c r="BK152" s="129">
        <v>498.5368194204265</v>
      </c>
      <c r="BL152" s="55">
        <v>74.32206102945028</v>
      </c>
      <c r="BM152" s="56">
        <v>7.487767253576481</v>
      </c>
      <c r="BN152" s="56">
        <v>8.12860063603731</v>
      </c>
      <c r="BO152" s="56">
        <v>7.837067841796363</v>
      </c>
      <c r="BP152" s="56">
        <v>2.9131560977047632</v>
      </c>
      <c r="BQ152" s="56">
        <v>5.201148437090604</v>
      </c>
      <c r="BR152" s="56">
        <v>0.7444244386364826</v>
      </c>
      <c r="BS152" s="56">
        <v>12.333527386941256</v>
      </c>
      <c r="BT152" s="56">
        <v>0.16021029024524444</v>
      </c>
      <c r="BU152" s="56">
        <v>5.606276283210187</v>
      </c>
      <c r="BV152" s="56">
        <v>5.412587037546507</v>
      </c>
      <c r="BW152" s="56">
        <v>0.11954480100089082</v>
      </c>
      <c r="BX152" s="56">
        <v>1.6994940686736886</v>
      </c>
      <c r="BY152" s="56">
        <v>0.6460408970025677</v>
      </c>
      <c r="BZ152" s="56">
        <v>1.5680239774930567</v>
      </c>
      <c r="CA152" s="56">
        <v>3.341721853220143</v>
      </c>
      <c r="CB152" s="56">
        <v>1.4175102267070165</v>
      </c>
      <c r="CC152" s="55">
        <v>1.2433239827333227</v>
      </c>
      <c r="CD152" s="55">
        <v>18.356593155557302</v>
      </c>
      <c r="CE152" s="55">
        <v>4.8640560315464025</v>
      </c>
      <c r="CF152" s="55">
        <v>16.85926691950951</v>
      </c>
      <c r="CG152" s="56">
        <v>0.401803552245454</v>
      </c>
      <c r="CH152" s="56">
        <v>0.009797864919037886</v>
      </c>
      <c r="CI152" s="56">
        <v>0.689642368207305</v>
      </c>
      <c r="CJ152" s="56">
        <v>2.2906001906146836</v>
      </c>
      <c r="CK152" s="56">
        <v>0.8183686887543887</v>
      </c>
      <c r="CL152" s="56">
        <v>4.464800968139182</v>
      </c>
      <c r="CM152" s="56">
        <v>0.64928106004035</v>
      </c>
      <c r="CN152" s="56">
        <v>0.10645805494419115</v>
      </c>
      <c r="CO152" s="56">
        <v>3.5239828152020123</v>
      </c>
      <c r="CP152" s="56">
        <v>0.005013665631714091</v>
      </c>
      <c r="CQ152" s="56">
        <v>0</v>
      </c>
      <c r="CR152" s="56">
        <v>0</v>
      </c>
      <c r="CS152" s="56">
        <v>0</v>
      </c>
      <c r="CT152" s="56">
        <v>0</v>
      </c>
      <c r="CU152" s="55">
        <v>0.1294544309725934</v>
      </c>
      <c r="CV152" s="56">
        <v>0.0037441292642666243</v>
      </c>
      <c r="CW152" s="56">
        <v>0</v>
      </c>
      <c r="CX152" s="56">
        <v>0</v>
      </c>
      <c r="CY152" s="56">
        <v>0</v>
      </c>
      <c r="CZ152" s="55">
        <v>257.7072852800922</v>
      </c>
      <c r="DA152" s="56">
        <v>7.667031438322066</v>
      </c>
      <c r="DB152" s="56">
        <v>25.33015724073783</v>
      </c>
      <c r="DC152" s="56">
        <v>119.70360563066603</v>
      </c>
      <c r="DD152" s="56">
        <v>68.38176895011266</v>
      </c>
      <c r="DE152" s="56">
        <v>3.856721296441859</v>
      </c>
      <c r="DF152" s="130">
        <v>57.256049232300995</v>
      </c>
      <c r="DG152" s="131">
        <v>33.56030236336006</v>
      </c>
      <c r="DH152" s="131">
        <v>10.670459309332914</v>
      </c>
      <c r="DI152" s="55">
        <v>35.85633728318398</v>
      </c>
      <c r="DJ152" s="56">
        <v>9.482922873106952</v>
      </c>
      <c r="DK152" s="56">
        <v>11.910040186291463</v>
      </c>
      <c r="DL152" s="56">
        <v>0.5731647605198343</v>
      </c>
      <c r="DM152" s="55">
        <v>17.1509000157208</v>
      </c>
      <c r="DN152" s="56">
        <v>13.500737321830949</v>
      </c>
      <c r="DO152" s="56">
        <v>0.7038901607451657</v>
      </c>
      <c r="DP152" s="55">
        <v>1.5481365531493998</v>
      </c>
      <c r="DQ152" s="55">
        <v>1.6710091278886967</v>
      </c>
      <c r="DR152" s="56">
        <v>0.6835501493475867</v>
      </c>
      <c r="DS152" s="56">
        <v>0.17478621351464652</v>
      </c>
      <c r="DT152" s="55">
        <v>11.497164524707854</v>
      </c>
      <c r="DU152" s="55">
        <v>0.07503897447990358</v>
      </c>
      <c r="DV152" s="56">
        <v>0</v>
      </c>
      <c r="DW152" s="56">
        <v>0.00428964916417754</v>
      </c>
      <c r="DX152" s="56">
        <v>0</v>
      </c>
      <c r="DY152" s="132">
        <v>92.0604030747262</v>
      </c>
      <c r="DZ152" s="55">
        <v>55.50878890897657</v>
      </c>
      <c r="EA152" s="56">
        <v>16.577950597390345</v>
      </c>
      <c r="EB152" s="56">
        <v>3.850672473536655</v>
      </c>
      <c r="EC152" s="56">
        <v>6.599599447151915</v>
      </c>
      <c r="ED152" s="56">
        <v>8.34228886639941</v>
      </c>
      <c r="EE152" s="56">
        <v>6.904943208614997</v>
      </c>
      <c r="EF152" s="56">
        <v>13.233338409841217</v>
      </c>
      <c r="EG152" s="55">
        <v>36.551593695959745</v>
      </c>
      <c r="EH152" s="56">
        <v>10.599820111486663</v>
      </c>
      <c r="EI152" s="56">
        <v>16.675853508358223</v>
      </c>
      <c r="EJ152" s="56">
        <v>8.843589926243252</v>
      </c>
    </row>
    <row r="153" spans="1:140" ht="22.5">
      <c r="A153" s="7">
        <v>133</v>
      </c>
      <c r="B153" s="7" t="s">
        <v>264</v>
      </c>
      <c r="C153" s="7">
        <v>5</v>
      </c>
      <c r="D153" s="7" t="s">
        <v>265</v>
      </c>
      <c r="E153" s="7">
        <v>20.367748346492945</v>
      </c>
      <c r="F153" s="24">
        <v>3.6370979190165977</v>
      </c>
      <c r="G153" s="24">
        <v>5.6</v>
      </c>
      <c r="H153" s="54">
        <v>0.020367748346492943</v>
      </c>
      <c r="I153" s="111" t="s">
        <v>264</v>
      </c>
      <c r="J153" s="112" t="s">
        <v>781</v>
      </c>
      <c r="K153" s="113" t="s">
        <v>780</v>
      </c>
      <c r="L153" s="114">
        <v>5586.157</v>
      </c>
      <c r="M153" s="125">
        <v>836.4603966555181</v>
      </c>
      <c r="N153" s="126">
        <v>742.5120871669878</v>
      </c>
      <c r="O153" s="127">
        <v>926.4446961213896</v>
      </c>
      <c r="P153" s="128">
        <v>435.88767734240196</v>
      </c>
      <c r="Q153" s="125">
        <v>248.68259162784003</v>
      </c>
      <c r="R153" s="57">
        <v>54.10703637581257</v>
      </c>
      <c r="S153" s="55">
        <v>6.047151914992721</v>
      </c>
      <c r="T153" s="56">
        <v>4.927466234837294</v>
      </c>
      <c r="U153" s="56">
        <v>0.36370979190165975</v>
      </c>
      <c r="V153" s="56">
        <v>0.007634944739290356</v>
      </c>
      <c r="W153" s="57">
        <v>7.285867547224326</v>
      </c>
      <c r="X153" s="55">
        <v>42.936208201810295</v>
      </c>
      <c r="Y153" s="55">
        <v>27.30913219947094</v>
      </c>
      <c r="Z153" s="55">
        <v>0.9104004774659932</v>
      </c>
      <c r="AA153" s="55">
        <v>0</v>
      </c>
      <c r="AB153" s="55">
        <v>0</v>
      </c>
      <c r="AC153" s="56">
        <v>17.94634486642606</v>
      </c>
      <c r="AD153" s="56">
        <v>8.452388645718337</v>
      </c>
      <c r="AE153" s="55">
        <v>13.482487155301937</v>
      </c>
      <c r="AF153" s="55">
        <v>3.568687740068888</v>
      </c>
      <c r="AG153" s="55">
        <v>0.8166097014459135</v>
      </c>
      <c r="AH153" s="55">
        <v>15.735327524808199</v>
      </c>
      <c r="AI153" s="55">
        <v>5.4989449813172095</v>
      </c>
      <c r="AJ153" s="56">
        <v>0</v>
      </c>
      <c r="AK153" s="57">
        <v>0</v>
      </c>
      <c r="AL153" s="56">
        <v>0.18176180869961225</v>
      </c>
      <c r="AM153" s="56">
        <v>5.303024959735288</v>
      </c>
      <c r="AN153" s="56">
        <v>0.014158212882308894</v>
      </c>
      <c r="AO153" s="56">
        <v>0</v>
      </c>
      <c r="AP153" s="55">
        <v>0.2008429050597754</v>
      </c>
      <c r="AQ153" s="55">
        <v>0</v>
      </c>
      <c r="AR153" s="55">
        <v>1.0293803056376682</v>
      </c>
      <c r="AS153" s="55">
        <v>0.005132329793093892</v>
      </c>
      <c r="AT153" s="55">
        <v>1.257726913153354</v>
      </c>
      <c r="AU153" s="56">
        <v>0.40399688014497265</v>
      </c>
      <c r="AV153" s="56">
        <v>0.12010224560462586</v>
      </c>
      <c r="AW153" s="56">
        <v>0.004849487760548084</v>
      </c>
      <c r="AX153" s="55">
        <v>64.47212278494857</v>
      </c>
      <c r="AY153" s="56">
        <v>62.69438900482031</v>
      </c>
      <c r="AZ153" s="56">
        <v>1.6247054996843087</v>
      </c>
      <c r="BA153" s="56">
        <v>0.15302828044396172</v>
      </c>
      <c r="BB153" s="55">
        <v>8.574766158559452</v>
      </c>
      <c r="BC153" s="55">
        <v>84.58233451011134</v>
      </c>
      <c r="BD153" s="56">
        <v>50.34964108599167</v>
      </c>
      <c r="BE153" s="56">
        <v>18.994990652786882</v>
      </c>
      <c r="BF153" s="55">
        <v>29.57591417498649</v>
      </c>
      <c r="BG153" s="56">
        <v>17.436697536427996</v>
      </c>
      <c r="BH153" s="56">
        <v>0.26297148468974285</v>
      </c>
      <c r="BI153" s="56">
        <v>0.3340829840622095</v>
      </c>
      <c r="BJ153" s="56">
        <v>8.817063322781655</v>
      </c>
      <c r="BK153" s="129">
        <v>321.4286673288989</v>
      </c>
      <c r="BL153" s="55">
        <v>50.016299219660304</v>
      </c>
      <c r="BM153" s="56">
        <v>11.078270804060823</v>
      </c>
      <c r="BN153" s="56">
        <v>1.4417335567188676</v>
      </c>
      <c r="BO153" s="56">
        <v>2.057093991450652</v>
      </c>
      <c r="BP153" s="56">
        <v>2.1845304383675574</v>
      </c>
      <c r="BQ153" s="56">
        <v>6.753295691474479</v>
      </c>
      <c r="BR153" s="56">
        <v>0.06114042265550359</v>
      </c>
      <c r="BS153" s="56">
        <v>0.6545823900044342</v>
      </c>
      <c r="BT153" s="56">
        <v>1.5003713644281746</v>
      </c>
      <c r="BU153" s="56">
        <v>2.5086298147366786</v>
      </c>
      <c r="BV153" s="56">
        <v>4.5419042107123015</v>
      </c>
      <c r="BW153" s="56">
        <v>0.4204052983115225</v>
      </c>
      <c r="BX153" s="56">
        <v>1.0554160937474546</v>
      </c>
      <c r="BY153" s="56">
        <v>0.45525573305583783</v>
      </c>
      <c r="BZ153" s="56">
        <v>0.353434391478793</v>
      </c>
      <c r="CA153" s="56">
        <v>4.404265759089836</v>
      </c>
      <c r="CB153" s="56">
        <v>2.2266166167545953</v>
      </c>
      <c r="CC153" s="55">
        <v>0.9256685768051274</v>
      </c>
      <c r="CD153" s="55">
        <v>11.154228210914946</v>
      </c>
      <c r="CE153" s="55">
        <v>4.213055594391636</v>
      </c>
      <c r="CF153" s="55">
        <v>9.879097562062793</v>
      </c>
      <c r="CG153" s="56">
        <v>0.3165199259526719</v>
      </c>
      <c r="CH153" s="56">
        <v>0.009006191555303583</v>
      </c>
      <c r="CI153" s="56">
        <v>0.5017975685251954</v>
      </c>
      <c r="CJ153" s="56">
        <v>2.4320386985184985</v>
      </c>
      <c r="CK153" s="56">
        <v>0.672098904488363</v>
      </c>
      <c r="CL153" s="56">
        <v>1.9614056676172906</v>
      </c>
      <c r="CM153" s="56">
        <v>0.3141032376999071</v>
      </c>
      <c r="CN153" s="56">
        <v>0.06721794607634551</v>
      </c>
      <c r="CO153" s="56">
        <v>0.8380484114571073</v>
      </c>
      <c r="CP153" s="56">
        <v>0.0029931131545353987</v>
      </c>
      <c r="CQ153" s="56">
        <v>0</v>
      </c>
      <c r="CR153" s="56">
        <v>0</v>
      </c>
      <c r="CS153" s="56">
        <v>0</v>
      </c>
      <c r="CT153" s="56">
        <v>0</v>
      </c>
      <c r="CU153" s="55">
        <v>0.09846124983597847</v>
      </c>
      <c r="CV153" s="56">
        <v>0.0038452195310658115</v>
      </c>
      <c r="CW153" s="56">
        <v>0</v>
      </c>
      <c r="CX153" s="56">
        <v>0</v>
      </c>
      <c r="CY153" s="56">
        <v>0</v>
      </c>
      <c r="CZ153" s="55">
        <v>152.95912735714373</v>
      </c>
      <c r="DA153" s="56">
        <v>6.279612262956448</v>
      </c>
      <c r="DB153" s="56">
        <v>18.872294495124283</v>
      </c>
      <c r="DC153" s="56">
        <v>71.49038238631674</v>
      </c>
      <c r="DD153" s="56">
        <v>35.09353568114896</v>
      </c>
      <c r="DE153" s="56">
        <v>2.5892326334544484</v>
      </c>
      <c r="DF153" s="130">
        <v>35.784457901917186</v>
      </c>
      <c r="DG153" s="131">
        <v>19.935941650046715</v>
      </c>
      <c r="DH153" s="131">
        <v>7.887732120669003</v>
      </c>
      <c r="DI153" s="55">
        <v>27.54630777473673</v>
      </c>
      <c r="DJ153" s="56">
        <v>6.422259524750199</v>
      </c>
      <c r="DK153" s="56">
        <v>9.461053457681192</v>
      </c>
      <c r="DL153" s="56">
        <v>0.4202495561796777</v>
      </c>
      <c r="DM153" s="55">
        <v>12.050687082371654</v>
      </c>
      <c r="DN153" s="56">
        <v>9.627441548814327</v>
      </c>
      <c r="DO153" s="56">
        <v>0.44499644388798953</v>
      </c>
      <c r="DP153" s="55">
        <v>1.0399009551647045</v>
      </c>
      <c r="DQ153" s="55">
        <v>1.0267935541374866</v>
      </c>
      <c r="DR153" s="56">
        <v>0.34722260759946416</v>
      </c>
      <c r="DS153" s="56">
        <v>0.08331129970031274</v>
      </c>
      <c r="DT153" s="55">
        <v>14.674843546287727</v>
      </c>
      <c r="DU153" s="55">
        <v>0.059847941975136036</v>
      </c>
      <c r="DV153" s="56">
        <v>0</v>
      </c>
      <c r="DW153" s="56">
        <v>0.004006332081250133</v>
      </c>
      <c r="DX153" s="56">
        <v>0</v>
      </c>
      <c r="DY153" s="132">
        <v>79.14403408282294</v>
      </c>
      <c r="DZ153" s="55">
        <v>53.092868675191184</v>
      </c>
      <c r="EA153" s="56">
        <v>15.26341812448164</v>
      </c>
      <c r="EB153" s="56">
        <v>3.52070663248455</v>
      </c>
      <c r="EC153" s="56">
        <v>4.872807907117541</v>
      </c>
      <c r="ED153" s="56">
        <v>7.916392253207348</v>
      </c>
      <c r="EE153" s="56">
        <v>7.338252397847036</v>
      </c>
      <c r="EF153" s="56">
        <v>14.181285989634734</v>
      </c>
      <c r="EG153" s="55">
        <v>26.05118330902622</v>
      </c>
      <c r="EH153" s="56">
        <v>10.016725272848578</v>
      </c>
      <c r="EI153" s="56">
        <v>15.632294258825878</v>
      </c>
      <c r="EJ153" s="56">
        <v>0</v>
      </c>
    </row>
    <row r="154" spans="1:140" ht="12.75">
      <c r="A154" s="16">
        <v>134</v>
      </c>
      <c r="B154" s="16" t="s">
        <v>266</v>
      </c>
      <c r="C154" s="16">
        <v>4</v>
      </c>
      <c r="D154" s="16" t="s">
        <v>267</v>
      </c>
      <c r="E154" s="16">
        <v>12.999702762392092</v>
      </c>
      <c r="F154" s="23">
        <v>5.9089558010873136</v>
      </c>
      <c r="G154" s="23">
        <v>2.2</v>
      </c>
      <c r="H154" s="54">
        <v>0.012999702762392092</v>
      </c>
      <c r="I154" s="111" t="s">
        <v>266</v>
      </c>
      <c r="J154" s="112" t="s">
        <v>779</v>
      </c>
      <c r="K154" s="113" t="s">
        <v>780</v>
      </c>
      <c r="L154" s="114">
        <v>2190.167</v>
      </c>
      <c r="M154" s="125">
        <v>957.980236210298</v>
      </c>
      <c r="N154" s="126">
        <v>664.1643272001887</v>
      </c>
      <c r="O154" s="127">
        <v>1348.8033458682742</v>
      </c>
      <c r="P154" s="128">
        <v>452.21661179261673</v>
      </c>
      <c r="Q154" s="125">
        <v>203.37207162741475</v>
      </c>
      <c r="R154" s="57">
        <v>17.676825557137878</v>
      </c>
      <c r="S154" s="55">
        <v>3.618340519238944</v>
      </c>
      <c r="T154" s="56">
        <v>1.9173104151418594</v>
      </c>
      <c r="U154" s="56">
        <v>0.5908955801087314</v>
      </c>
      <c r="V154" s="56">
        <v>0.011985387415662824</v>
      </c>
      <c r="W154" s="57">
        <v>0.1369758561790037</v>
      </c>
      <c r="X154" s="55">
        <v>60.39356816169726</v>
      </c>
      <c r="Y154" s="55">
        <v>48.75664732415382</v>
      </c>
      <c r="Z154" s="55">
        <v>2.8262137088176384</v>
      </c>
      <c r="AA154" s="55">
        <v>0</v>
      </c>
      <c r="AB154" s="55">
        <v>0.2930918053280868</v>
      </c>
      <c r="AC154" s="56">
        <v>8.118148068161013</v>
      </c>
      <c r="AD154" s="56">
        <v>37.51918917598521</v>
      </c>
      <c r="AE154" s="55">
        <v>6.199399406529274</v>
      </c>
      <c r="AF154" s="55">
        <v>3.358520149376737</v>
      </c>
      <c r="AG154" s="55">
        <v>1.326821196739792</v>
      </c>
      <c r="AH154" s="55">
        <v>0.6392754525111556</v>
      </c>
      <c r="AI154" s="55">
        <v>0.014103947324564747</v>
      </c>
      <c r="AJ154" s="56">
        <v>0</v>
      </c>
      <c r="AK154" s="57">
        <v>0</v>
      </c>
      <c r="AL154" s="56">
        <v>0</v>
      </c>
      <c r="AM154" s="56">
        <v>0</v>
      </c>
      <c r="AN154" s="56">
        <v>0.014103947324564747</v>
      </c>
      <c r="AO154" s="56">
        <v>0</v>
      </c>
      <c r="AP154" s="55">
        <v>0.23862107318756973</v>
      </c>
      <c r="AQ154" s="55">
        <v>2.8745250932919726</v>
      </c>
      <c r="AR154" s="55">
        <v>1.0896566334895923</v>
      </c>
      <c r="AS154" s="55">
        <v>0.004853511170609364</v>
      </c>
      <c r="AT154" s="55">
        <v>0.37278892431490385</v>
      </c>
      <c r="AU154" s="56">
        <v>0.17484054868875296</v>
      </c>
      <c r="AV154" s="56">
        <v>0.14124950289178864</v>
      </c>
      <c r="AW154" s="56">
        <v>0.0008355527226919226</v>
      </c>
      <c r="AX154" s="55">
        <v>82.35632260005744</v>
      </c>
      <c r="AY154" s="56">
        <v>80.85255599230561</v>
      </c>
      <c r="AZ154" s="56">
        <v>1.4416160959415425</v>
      </c>
      <c r="BA154" s="56">
        <v>0.06217790698152242</v>
      </c>
      <c r="BB154" s="55">
        <v>14.017195948984712</v>
      </c>
      <c r="BC154" s="55">
        <v>137.92007641426432</v>
      </c>
      <c r="BD154" s="56">
        <v>98.11868227400012</v>
      </c>
      <c r="BE154" s="56">
        <v>23.659688964357514</v>
      </c>
      <c r="BF154" s="55">
        <v>14.550913240862455</v>
      </c>
      <c r="BG154" s="56">
        <v>4.971931364137985</v>
      </c>
      <c r="BH154" s="56">
        <v>0.12656569110939941</v>
      </c>
      <c r="BI154" s="56">
        <v>0.21050906163776553</v>
      </c>
      <c r="BJ154" s="56">
        <v>6.509585798708501</v>
      </c>
      <c r="BK154" s="129">
        <v>421.29769099799245</v>
      </c>
      <c r="BL154" s="55">
        <v>59.965838221468964</v>
      </c>
      <c r="BM154" s="56">
        <v>9.05513597821536</v>
      </c>
      <c r="BN154" s="56">
        <v>6.485131042518676</v>
      </c>
      <c r="BO154" s="56">
        <v>4.088893677970676</v>
      </c>
      <c r="BP154" s="56">
        <v>2.849408287130616</v>
      </c>
      <c r="BQ154" s="56">
        <v>1.4168736904537418</v>
      </c>
      <c r="BR154" s="56">
        <v>0.9598674438981137</v>
      </c>
      <c r="BS154" s="56">
        <v>4.332235852334548</v>
      </c>
      <c r="BT154" s="56">
        <v>0.2568845206781036</v>
      </c>
      <c r="BU154" s="56">
        <v>5.114208185951117</v>
      </c>
      <c r="BV154" s="56">
        <v>5.068581528257891</v>
      </c>
      <c r="BW154" s="56">
        <v>0.3493295260133132</v>
      </c>
      <c r="BX154" s="56">
        <v>1.5470281489950313</v>
      </c>
      <c r="BY154" s="56">
        <v>1.5322438882514438</v>
      </c>
      <c r="BZ154" s="56">
        <v>1.7909821488498368</v>
      </c>
      <c r="CA154" s="56">
        <v>3.288954677885294</v>
      </c>
      <c r="CB154" s="56">
        <v>2.009591049449654</v>
      </c>
      <c r="CC154" s="55">
        <v>1.1064909662139917</v>
      </c>
      <c r="CD154" s="55">
        <v>12.497878015694694</v>
      </c>
      <c r="CE154" s="55">
        <v>1.6256477245799066</v>
      </c>
      <c r="CF154" s="55">
        <v>15.909791353810006</v>
      </c>
      <c r="CG154" s="56">
        <v>0.5432690749152919</v>
      </c>
      <c r="CH154" s="56">
        <v>0.004205158784695414</v>
      </c>
      <c r="CI154" s="56">
        <v>0.8357627523380637</v>
      </c>
      <c r="CJ154" s="56">
        <v>2.6210923641895802</v>
      </c>
      <c r="CK154" s="56">
        <v>0.7023619660053321</v>
      </c>
      <c r="CL154" s="56">
        <v>6.112880889904743</v>
      </c>
      <c r="CM154" s="56">
        <v>0.6604930126332832</v>
      </c>
      <c r="CN154" s="56">
        <v>0.07902593729153988</v>
      </c>
      <c r="CO154" s="56">
        <v>1.2104008507113841</v>
      </c>
      <c r="CP154" s="56">
        <v>0</v>
      </c>
      <c r="CQ154" s="56">
        <v>0</v>
      </c>
      <c r="CR154" s="56">
        <v>0</v>
      </c>
      <c r="CS154" s="56">
        <v>0</v>
      </c>
      <c r="CT154" s="56">
        <v>0</v>
      </c>
      <c r="CU154" s="55">
        <v>0.0599771615589131</v>
      </c>
      <c r="CV154" s="56">
        <v>0.0020044133620860877</v>
      </c>
      <c r="CW154" s="56">
        <v>0</v>
      </c>
      <c r="CX154" s="56">
        <v>0</v>
      </c>
      <c r="CY154" s="56">
        <v>0</v>
      </c>
      <c r="CZ154" s="55">
        <v>227.0491702230926</v>
      </c>
      <c r="DA154" s="56">
        <v>8.903197792679737</v>
      </c>
      <c r="DB154" s="56">
        <v>3.9821712225597405</v>
      </c>
      <c r="DC154" s="56">
        <v>121.99517205765588</v>
      </c>
      <c r="DD154" s="56">
        <v>62.56276347876669</v>
      </c>
      <c r="DE154" s="56">
        <v>4.861985410244972</v>
      </c>
      <c r="DF154" s="130">
        <v>48.94051458176477</v>
      </c>
      <c r="DG154" s="131">
        <v>38.43497322350305</v>
      </c>
      <c r="DH154" s="131">
        <v>4.493547752294687</v>
      </c>
      <c r="DI154" s="55">
        <v>29.470195651747105</v>
      </c>
      <c r="DJ154" s="56">
        <v>5.339227556620111</v>
      </c>
      <c r="DK154" s="56">
        <v>12.270703558221818</v>
      </c>
      <c r="DL154" s="56">
        <v>0.4811002996575147</v>
      </c>
      <c r="DM154" s="55">
        <v>9.672531820632855</v>
      </c>
      <c r="DN154" s="56">
        <v>8.177796487665097</v>
      </c>
      <c r="DO154" s="56">
        <v>0.758042651542097</v>
      </c>
      <c r="DP154" s="55">
        <v>0.6073372487120846</v>
      </c>
      <c r="DQ154" s="55">
        <v>0.6309427545935995</v>
      </c>
      <c r="DR154" s="56">
        <v>0.17408718147976843</v>
      </c>
      <c r="DS154" s="56">
        <v>0</v>
      </c>
      <c r="DT154" s="55">
        <v>13.729500992390077</v>
      </c>
      <c r="DU154" s="55">
        <v>0.0318377548378731</v>
      </c>
      <c r="DV154" s="56">
        <v>0</v>
      </c>
      <c r="DW154" s="56">
        <v>0</v>
      </c>
      <c r="DX154" s="56">
        <v>0</v>
      </c>
      <c r="DY154" s="132">
        <v>84.46597907830774</v>
      </c>
      <c r="DZ154" s="55">
        <v>66.1220811015781</v>
      </c>
      <c r="EA154" s="56">
        <v>14.456504914922013</v>
      </c>
      <c r="EB154" s="56">
        <v>5.970636029124719</v>
      </c>
      <c r="EC154" s="56">
        <v>7.918154186415923</v>
      </c>
      <c r="ED154" s="56">
        <v>12.362897441154033</v>
      </c>
      <c r="EE154" s="56">
        <v>6.169954163312662</v>
      </c>
      <c r="EF154" s="56">
        <v>19.24394806423437</v>
      </c>
      <c r="EG154" s="55">
        <v>18.34387058155839</v>
      </c>
      <c r="EH154" s="56">
        <v>13.535173345228927</v>
      </c>
      <c r="EI154" s="56">
        <v>4.413964779854687</v>
      </c>
      <c r="EJ154" s="56">
        <v>0</v>
      </c>
    </row>
    <row r="155" spans="1:140" ht="33.75">
      <c r="A155" s="7">
        <v>135</v>
      </c>
      <c r="B155" s="7" t="s">
        <v>422</v>
      </c>
      <c r="C155" s="7">
        <v>5</v>
      </c>
      <c r="D155" s="7" t="s">
        <v>268</v>
      </c>
      <c r="E155" s="7">
        <v>54.68723069129493</v>
      </c>
      <c r="F155" s="24">
        <v>9.943132852962714</v>
      </c>
      <c r="G155" s="24">
        <v>5.5</v>
      </c>
      <c r="H155" s="54">
        <v>0.05468723069129493</v>
      </c>
      <c r="I155" s="111" t="s">
        <v>469</v>
      </c>
      <c r="J155" s="112" t="s">
        <v>781</v>
      </c>
      <c r="K155" s="113" t="s">
        <v>780</v>
      </c>
      <c r="L155" s="114">
        <v>5529.203</v>
      </c>
      <c r="M155" s="125">
        <v>1220.7140341926313</v>
      </c>
      <c r="N155" s="126">
        <v>1074.147367975501</v>
      </c>
      <c r="O155" s="127">
        <v>1380.8607946854195</v>
      </c>
      <c r="P155" s="128">
        <v>672.5444878764623</v>
      </c>
      <c r="Q155" s="125">
        <v>324.5805950694883</v>
      </c>
      <c r="R155" s="57">
        <v>28.60960250509883</v>
      </c>
      <c r="S155" s="55">
        <v>9.557391906211437</v>
      </c>
      <c r="T155" s="56">
        <v>7.205676839862815</v>
      </c>
      <c r="U155" s="56">
        <v>0.9943132852962714</v>
      </c>
      <c r="V155" s="56">
        <v>0.012316422457269155</v>
      </c>
      <c r="W155" s="57">
        <v>0.36171578435445395</v>
      </c>
      <c r="X155" s="55">
        <v>98.47576585630875</v>
      </c>
      <c r="Y155" s="55">
        <v>24.532993272267266</v>
      </c>
      <c r="Z155" s="55">
        <v>1.0368257414314506</v>
      </c>
      <c r="AA155" s="55">
        <v>0</v>
      </c>
      <c r="AB155" s="55">
        <v>0.2827568457877202</v>
      </c>
      <c r="AC155" s="56">
        <v>15.598617015870097</v>
      </c>
      <c r="AD155" s="56">
        <v>7.614802712072607</v>
      </c>
      <c r="AE155" s="55">
        <v>12.494404708960767</v>
      </c>
      <c r="AF155" s="55">
        <v>4.323252374709338</v>
      </c>
      <c r="AG155" s="55">
        <v>1.7323328515881944</v>
      </c>
      <c r="AH155" s="55">
        <v>22.17552873352633</v>
      </c>
      <c r="AI155" s="55">
        <v>9.014805569627304</v>
      </c>
      <c r="AJ155" s="56">
        <v>0</v>
      </c>
      <c r="AK155" s="57">
        <v>0</v>
      </c>
      <c r="AL155" s="56">
        <v>0.11643992814154226</v>
      </c>
      <c r="AM155" s="56">
        <v>8.885047266305829</v>
      </c>
      <c r="AN155" s="56">
        <v>0.013316566601009222</v>
      </c>
      <c r="AO155" s="56">
        <v>0</v>
      </c>
      <c r="AP155" s="55">
        <v>0.26003566879349516</v>
      </c>
      <c r="AQ155" s="55">
        <v>3.348992612497678</v>
      </c>
      <c r="AR155" s="55">
        <v>2.3398996202526834</v>
      </c>
      <c r="AS155" s="55">
        <v>0.008384571881336242</v>
      </c>
      <c r="AT155" s="55">
        <v>1.074986756680845</v>
      </c>
      <c r="AU155" s="56">
        <v>0.6614714634279116</v>
      </c>
      <c r="AV155" s="56">
        <v>0.26699508048447484</v>
      </c>
      <c r="AW155" s="56">
        <v>0.0036460951062928957</v>
      </c>
      <c r="AX155" s="55">
        <v>121.32828185183288</v>
      </c>
      <c r="AY155" s="56">
        <v>115.75970352327451</v>
      </c>
      <c r="AZ155" s="56">
        <v>5.470061417531604</v>
      </c>
      <c r="BA155" s="56">
        <v>0.09852052818462262</v>
      </c>
      <c r="BB155" s="55">
        <v>22.770008625112872</v>
      </c>
      <c r="BC155" s="55">
        <v>167.88869932972256</v>
      </c>
      <c r="BD155" s="56">
        <v>107.89844395295307</v>
      </c>
      <c r="BE155" s="56">
        <v>33.300875370283926</v>
      </c>
      <c r="BF155" s="55">
        <v>35.97695725767348</v>
      </c>
      <c r="BG155" s="56">
        <v>17.43217964686773</v>
      </c>
      <c r="BH155" s="56">
        <v>0.43929658578279723</v>
      </c>
      <c r="BI155" s="56">
        <v>0.6020903916893628</v>
      </c>
      <c r="BJ155" s="56">
        <v>14.266906098401524</v>
      </c>
      <c r="BK155" s="129">
        <v>436.0557932128735</v>
      </c>
      <c r="BL155" s="55">
        <v>73.27321858141218</v>
      </c>
      <c r="BM155" s="56">
        <v>4.932781451503951</v>
      </c>
      <c r="BN155" s="56">
        <v>1.1430074099287004</v>
      </c>
      <c r="BO155" s="56">
        <v>2.7847105631679647</v>
      </c>
      <c r="BP155" s="56">
        <v>5.224087449854888</v>
      </c>
      <c r="BQ155" s="56">
        <v>12.443607152784951</v>
      </c>
      <c r="BR155" s="56">
        <v>0.9011009362470503</v>
      </c>
      <c r="BS155" s="56">
        <v>9.956317393302433</v>
      </c>
      <c r="BT155" s="56">
        <v>0.32635806643380605</v>
      </c>
      <c r="BU155" s="56">
        <v>3.2782663251828517</v>
      </c>
      <c r="BV155" s="56">
        <v>4.297112983552964</v>
      </c>
      <c r="BW155" s="56">
        <v>0.3374555066978007</v>
      </c>
      <c r="BX155" s="56">
        <v>2.130853217000714</v>
      </c>
      <c r="BY155" s="56">
        <v>1.0378656743114694</v>
      </c>
      <c r="BZ155" s="56">
        <v>1.567998136440279</v>
      </c>
      <c r="CA155" s="56">
        <v>3.922577991800988</v>
      </c>
      <c r="CB155" s="56">
        <v>5.059005791612281</v>
      </c>
      <c r="CC155" s="55">
        <v>1.1986049345629015</v>
      </c>
      <c r="CD155" s="55">
        <v>11.279868002675972</v>
      </c>
      <c r="CE155" s="55">
        <v>2.4953777244206803</v>
      </c>
      <c r="CF155" s="55">
        <v>18.816274244226516</v>
      </c>
      <c r="CG155" s="56">
        <v>0.4857209981257696</v>
      </c>
      <c r="CH155" s="56">
        <v>0.005566805921215046</v>
      </c>
      <c r="CI155" s="56">
        <v>0.7596664474066154</v>
      </c>
      <c r="CJ155" s="56">
        <v>2.55783157174732</v>
      </c>
      <c r="CK155" s="56">
        <v>0.7299388356694445</v>
      </c>
      <c r="CL155" s="56">
        <v>4.621515976172334</v>
      </c>
      <c r="CM155" s="56">
        <v>0.7672534359834501</v>
      </c>
      <c r="CN155" s="56">
        <v>0.08106593301059845</v>
      </c>
      <c r="CO155" s="56">
        <v>6.426966056409937</v>
      </c>
      <c r="CP155" s="56">
        <v>0</v>
      </c>
      <c r="CQ155" s="56">
        <v>0</v>
      </c>
      <c r="CR155" s="56">
        <v>0</v>
      </c>
      <c r="CS155" s="56">
        <v>0</v>
      </c>
      <c r="CT155" s="56">
        <v>0</v>
      </c>
      <c r="CU155" s="55">
        <v>0.04633217481796201</v>
      </c>
      <c r="CV155" s="56">
        <v>0.001587932293316053</v>
      </c>
      <c r="CW155" s="56">
        <v>0</v>
      </c>
      <c r="CX155" s="56">
        <v>0</v>
      </c>
      <c r="CY155" s="56">
        <v>0</v>
      </c>
      <c r="CZ155" s="55">
        <v>210.51099046282076</v>
      </c>
      <c r="DA155" s="56">
        <v>8.751279343514788</v>
      </c>
      <c r="DB155" s="56">
        <v>9.283967327660061</v>
      </c>
      <c r="DC155" s="56">
        <v>100.17132668125947</v>
      </c>
      <c r="DD155" s="56">
        <v>65.46778984240585</v>
      </c>
      <c r="DE155" s="56">
        <v>4.678003321636048</v>
      </c>
      <c r="DF155" s="130">
        <v>57.572438559409015</v>
      </c>
      <c r="DG155" s="131">
        <v>46.4565688762015</v>
      </c>
      <c r="DH155" s="131">
        <v>4.3070239960442755</v>
      </c>
      <c r="DI155" s="55">
        <v>32.30422178386288</v>
      </c>
      <c r="DJ155" s="56">
        <v>5.369871571002185</v>
      </c>
      <c r="DK155" s="56">
        <v>12.316281388113259</v>
      </c>
      <c r="DL155" s="56">
        <v>0.4272731531108552</v>
      </c>
      <c r="DM155" s="55">
        <v>10.022109877318666</v>
      </c>
      <c r="DN155" s="56">
        <v>8.453245431574857</v>
      </c>
      <c r="DO155" s="56">
        <v>0.6367680839354243</v>
      </c>
      <c r="DP155" s="55">
        <v>0.46300524686830996</v>
      </c>
      <c r="DQ155" s="55">
        <v>0.7498422467035483</v>
      </c>
      <c r="DR155" s="56">
        <v>0.20530626204174454</v>
      </c>
      <c r="DS155" s="56">
        <v>0</v>
      </c>
      <c r="DT155" s="55">
        <v>17.29838278681394</v>
      </c>
      <c r="DU155" s="55">
        <v>0.025265847537158607</v>
      </c>
      <c r="DV155" s="56">
        <v>0</v>
      </c>
      <c r="DW155" s="56">
        <v>0</v>
      </c>
      <c r="DX155" s="56">
        <v>0</v>
      </c>
      <c r="DY155" s="132">
        <v>112.11375310329537</v>
      </c>
      <c r="DZ155" s="55">
        <v>83.7413095522085</v>
      </c>
      <c r="EA155" s="56">
        <v>22.1638633994809</v>
      </c>
      <c r="EB155" s="56">
        <v>5.91147946638964</v>
      </c>
      <c r="EC155" s="56">
        <v>8.998325798492115</v>
      </c>
      <c r="ED155" s="56">
        <v>13.744899581368236</v>
      </c>
      <c r="EE155" s="56">
        <v>11.686678893865896</v>
      </c>
      <c r="EF155" s="56">
        <v>21.236062412611727</v>
      </c>
      <c r="EG155" s="55">
        <v>28.372461636876054</v>
      </c>
      <c r="EH155" s="56">
        <v>21.228611067454022</v>
      </c>
      <c r="EI155" s="56">
        <v>5.712155983421119</v>
      </c>
      <c r="EJ155" s="56">
        <v>1.0337945631585599</v>
      </c>
    </row>
    <row r="156" spans="1:140" ht="12.75">
      <c r="A156" s="14">
        <v>136</v>
      </c>
      <c r="B156" s="14" t="s">
        <v>269</v>
      </c>
      <c r="C156" s="14">
        <v>2</v>
      </c>
      <c r="D156" s="14" t="s">
        <v>270</v>
      </c>
      <c r="E156" s="14">
        <v>0.21766991149375872</v>
      </c>
      <c r="F156" s="21">
        <v>0.31095701641965534</v>
      </c>
      <c r="G156" s="21">
        <v>0.7</v>
      </c>
      <c r="H156" s="54">
        <v>0.00021766991149375873</v>
      </c>
      <c r="I156" s="111" t="s">
        <v>269</v>
      </c>
      <c r="J156" s="112" t="s">
        <v>779</v>
      </c>
      <c r="K156" s="113" t="s">
        <v>780</v>
      </c>
      <c r="L156" s="114">
        <v>746.727</v>
      </c>
      <c r="M156" s="125">
        <v>723.2897431055794</v>
      </c>
      <c r="N156" s="126">
        <v>480.3436687274035</v>
      </c>
      <c r="O156" s="127">
        <v>1054.9011497246897</v>
      </c>
      <c r="P156" s="128">
        <v>399.08105639678223</v>
      </c>
      <c r="Q156" s="125">
        <v>261.56225769257037</v>
      </c>
      <c r="R156" s="57">
        <v>9.129240003374727</v>
      </c>
      <c r="S156" s="55">
        <v>2.21062048111291</v>
      </c>
      <c r="T156" s="56">
        <v>2.1111463761187155</v>
      </c>
      <c r="U156" s="56">
        <v>0.031095701641965536</v>
      </c>
      <c r="V156" s="56">
        <v>0.01680667767470575</v>
      </c>
      <c r="W156" s="55">
        <v>1.071342003168494</v>
      </c>
      <c r="X156" s="55">
        <v>51.980389084631994</v>
      </c>
      <c r="Y156" s="55">
        <v>55.70839142015757</v>
      </c>
      <c r="Z156" s="55">
        <v>3.2404881569837434</v>
      </c>
      <c r="AA156" s="55">
        <v>0</v>
      </c>
      <c r="AB156" s="55">
        <v>0.1832664414170105</v>
      </c>
      <c r="AC156" s="56">
        <v>49.78168728330434</v>
      </c>
      <c r="AD156" s="56">
        <v>2.502962930227513</v>
      </c>
      <c r="AE156" s="55">
        <v>1.0193015653645845</v>
      </c>
      <c r="AF156" s="55">
        <v>1.837632762709799</v>
      </c>
      <c r="AG156" s="55">
        <v>0.8256029311917207</v>
      </c>
      <c r="AH156" s="55">
        <v>65.00212259634378</v>
      </c>
      <c r="AI156" s="55">
        <v>0.5155565554747585</v>
      </c>
      <c r="AJ156" s="56">
        <v>0.3618591533451984</v>
      </c>
      <c r="AK156" s="57">
        <v>0</v>
      </c>
      <c r="AL156" s="56">
        <v>0.15369740212956007</v>
      </c>
      <c r="AM156" s="56">
        <v>0</v>
      </c>
      <c r="AN156" s="56">
        <v>0</v>
      </c>
      <c r="AO156" s="56">
        <v>0</v>
      </c>
      <c r="AP156" s="55">
        <v>0.15562581773526335</v>
      </c>
      <c r="AQ156" s="55">
        <v>0.02502922754902394</v>
      </c>
      <c r="AR156" s="55">
        <v>0</v>
      </c>
      <c r="AS156" s="55">
        <v>0</v>
      </c>
      <c r="AT156" s="55">
        <v>0.5135477892188176</v>
      </c>
      <c r="AU156" s="56">
        <v>0.025256887724697245</v>
      </c>
      <c r="AV156" s="56">
        <v>0.01637814087343835</v>
      </c>
      <c r="AW156" s="56">
        <v>0.4521598924372629</v>
      </c>
      <c r="AX156" s="55">
        <v>51.963140478380986</v>
      </c>
      <c r="AY156" s="56">
        <v>50.92663048209051</v>
      </c>
      <c r="AZ156" s="56">
        <v>0.9420042398359775</v>
      </c>
      <c r="BA156" s="56">
        <v>0.09450575645450077</v>
      </c>
      <c r="BB156" s="55">
        <v>17.275389801091965</v>
      </c>
      <c r="BC156" s="55">
        <v>59.1848158697891</v>
      </c>
      <c r="BD156" s="56">
        <v>25.51556325136228</v>
      </c>
      <c r="BE156" s="56">
        <v>24.393171801742803</v>
      </c>
      <c r="BF156" s="55">
        <v>9.09550612204996</v>
      </c>
      <c r="BG156" s="56">
        <v>6.951643639509486</v>
      </c>
      <c r="BH156" s="56">
        <v>0.03878258051469948</v>
      </c>
      <c r="BI156" s="56">
        <v>0.8629258082271031</v>
      </c>
      <c r="BJ156" s="56">
        <v>1.1577055603989141</v>
      </c>
      <c r="BK156" s="129">
        <v>256.07029074882786</v>
      </c>
      <c r="BL156" s="55">
        <v>46.90289757836533</v>
      </c>
      <c r="BM156" s="56">
        <v>3.036102886329275</v>
      </c>
      <c r="BN156" s="56">
        <v>3.872727248378591</v>
      </c>
      <c r="BO156" s="56">
        <v>3.1671949721919788</v>
      </c>
      <c r="BP156" s="56">
        <v>2.3233390516212755</v>
      </c>
      <c r="BQ156" s="56">
        <v>4.255182951734704</v>
      </c>
      <c r="BR156" s="56">
        <v>0.9110558477194478</v>
      </c>
      <c r="BS156" s="56">
        <v>0.9998031409069179</v>
      </c>
      <c r="BT156" s="56">
        <v>1.002588630115156</v>
      </c>
      <c r="BU156" s="56">
        <v>2.8745712958015446</v>
      </c>
      <c r="BV156" s="56">
        <v>5.185134594035035</v>
      </c>
      <c r="BW156" s="56">
        <v>0.25041280146559586</v>
      </c>
      <c r="BX156" s="56">
        <v>1.520301261371291</v>
      </c>
      <c r="BY156" s="56">
        <v>2.794930409641007</v>
      </c>
      <c r="BZ156" s="56">
        <v>1.3499310993174214</v>
      </c>
      <c r="CA156" s="56">
        <v>3.605280109062616</v>
      </c>
      <c r="CB156" s="56">
        <v>1.5480891945784738</v>
      </c>
      <c r="CC156" s="55">
        <v>1.0077712470554836</v>
      </c>
      <c r="CD156" s="55">
        <v>8.487345442176323</v>
      </c>
      <c r="CE156" s="55">
        <v>2.738350160098671</v>
      </c>
      <c r="CF156" s="55">
        <v>9.988898218492166</v>
      </c>
      <c r="CG156" s="56">
        <v>0</v>
      </c>
      <c r="CH156" s="56">
        <v>0</v>
      </c>
      <c r="CI156" s="56">
        <v>0</v>
      </c>
      <c r="CJ156" s="56">
        <v>4.493007484663069</v>
      </c>
      <c r="CK156" s="56">
        <v>0.7913065953152892</v>
      </c>
      <c r="CL156" s="56">
        <v>0.7374047007808744</v>
      </c>
      <c r="CM156" s="56">
        <v>0.561651045161083</v>
      </c>
      <c r="CN156" s="56">
        <v>0.03400171682556008</v>
      </c>
      <c r="CO156" s="56">
        <v>0.21416126643338199</v>
      </c>
      <c r="CP156" s="56">
        <v>0</v>
      </c>
      <c r="CQ156" s="56">
        <v>0</v>
      </c>
      <c r="CR156" s="56">
        <v>0</v>
      </c>
      <c r="CS156" s="56">
        <v>0</v>
      </c>
      <c r="CT156" s="56">
        <v>0</v>
      </c>
      <c r="CU156" s="55">
        <v>0</v>
      </c>
      <c r="CV156" s="56">
        <v>0</v>
      </c>
      <c r="CW156" s="56">
        <v>0</v>
      </c>
      <c r="CX156" s="56">
        <v>0</v>
      </c>
      <c r="CY156" s="56">
        <v>0</v>
      </c>
      <c r="CZ156" s="55">
        <v>118.85065090722581</v>
      </c>
      <c r="DA156" s="56">
        <v>3.141281887490341</v>
      </c>
      <c r="DB156" s="56">
        <v>6.395081468863454</v>
      </c>
      <c r="DC156" s="56">
        <v>37.78371479804534</v>
      </c>
      <c r="DD156" s="56">
        <v>41.47413981280977</v>
      </c>
      <c r="DE156" s="56">
        <v>4.776364052726096</v>
      </c>
      <c r="DF156" s="130">
        <v>29.499254747719046</v>
      </c>
      <c r="DG156" s="131">
        <v>12.29500205563747</v>
      </c>
      <c r="DH156" s="131">
        <v>5.339381058941219</v>
      </c>
      <c r="DI156" s="55">
        <v>18.066080374755433</v>
      </c>
      <c r="DJ156" s="56">
        <v>1.7845611582278398</v>
      </c>
      <c r="DK156" s="56">
        <v>5.880100759715398</v>
      </c>
      <c r="DL156" s="56">
        <v>0.2058047988086677</v>
      </c>
      <c r="DM156" s="55">
        <v>9.713121395101558</v>
      </c>
      <c r="DN156" s="56">
        <v>9.011472733676431</v>
      </c>
      <c r="DO156" s="56">
        <v>0.25168502009435845</v>
      </c>
      <c r="DP156" s="55">
        <v>5.94463572363126</v>
      </c>
      <c r="DQ156" s="55">
        <v>0.3028817760707729</v>
      </c>
      <c r="DR156" s="56">
        <v>0.04565256111001745</v>
      </c>
      <c r="DS156" s="56">
        <v>0</v>
      </c>
      <c r="DT156" s="55">
        <v>4.568403178136053</v>
      </c>
      <c r="DU156" s="55">
        <v>0</v>
      </c>
      <c r="DV156" s="56">
        <v>0</v>
      </c>
      <c r="DW156" s="56">
        <v>0</v>
      </c>
      <c r="DX156" s="56">
        <v>0</v>
      </c>
      <c r="DY156" s="132">
        <v>68.13839595996932</v>
      </c>
      <c r="DZ156" s="55">
        <v>57.77934907938243</v>
      </c>
      <c r="EA156" s="56">
        <v>19.997027025941208</v>
      </c>
      <c r="EB156" s="56">
        <v>2.560373469822305</v>
      </c>
      <c r="EC156" s="56">
        <v>1.7881367621634146</v>
      </c>
      <c r="ED156" s="56">
        <v>4.035102520733815</v>
      </c>
      <c r="EE156" s="56">
        <v>3.9662286217051212</v>
      </c>
      <c r="EF156" s="56">
        <v>25.43250746256664</v>
      </c>
      <c r="EG156" s="55">
        <v>10.359033488811841</v>
      </c>
      <c r="EH156" s="56">
        <v>2.9081043005007183</v>
      </c>
      <c r="EI156" s="56">
        <v>7.450915796536084</v>
      </c>
      <c r="EJ156" s="56">
        <v>0</v>
      </c>
    </row>
    <row r="157" spans="1:140" ht="12.75">
      <c r="A157" s="14">
        <v>137</v>
      </c>
      <c r="B157" s="14" t="s">
        <v>271</v>
      </c>
      <c r="C157" s="14">
        <v>2</v>
      </c>
      <c r="D157" s="14" t="s">
        <v>272</v>
      </c>
      <c r="E157" s="14">
        <v>0</v>
      </c>
      <c r="F157" s="21">
        <v>0</v>
      </c>
      <c r="G157" s="21">
        <v>1.1</v>
      </c>
      <c r="H157" s="54">
        <v>0</v>
      </c>
      <c r="I157" s="111" t="s">
        <v>271</v>
      </c>
      <c r="J157" s="112" t="s">
        <v>779</v>
      </c>
      <c r="K157" s="113" t="s">
        <v>780</v>
      </c>
      <c r="L157" s="114">
        <v>1069.279</v>
      </c>
      <c r="M157" s="125">
        <v>2436.1084057575245</v>
      </c>
      <c r="N157" s="126">
        <v>2040.9177013234296</v>
      </c>
      <c r="O157" s="127">
        <v>2953.696089936003</v>
      </c>
      <c r="P157" s="128">
        <v>2058.0080596364464</v>
      </c>
      <c r="Q157" s="125">
        <v>1846.0065146701654</v>
      </c>
      <c r="R157" s="57">
        <v>94.10369043065468</v>
      </c>
      <c r="S157" s="55">
        <v>3.327167184616924</v>
      </c>
      <c r="T157" s="56">
        <v>2.8965966786965796</v>
      </c>
      <c r="U157" s="56">
        <v>0</v>
      </c>
      <c r="V157" s="56">
        <v>0</v>
      </c>
      <c r="W157" s="57">
        <v>1560.023155790023</v>
      </c>
      <c r="X157" s="55">
        <v>57.35758394207686</v>
      </c>
      <c r="Y157" s="55">
        <v>7.5379204117914975</v>
      </c>
      <c r="Z157" s="55">
        <v>4.204131943113069</v>
      </c>
      <c r="AA157" s="55">
        <v>0</v>
      </c>
      <c r="AB157" s="55">
        <v>0.019396247377906045</v>
      </c>
      <c r="AC157" s="56">
        <v>1.3903667798582036</v>
      </c>
      <c r="AD157" s="56">
        <v>1.9240160893461855</v>
      </c>
      <c r="AE157" s="55">
        <v>1.280535762883214</v>
      </c>
      <c r="AF157" s="55">
        <v>1.4659410687014336</v>
      </c>
      <c r="AG157" s="55">
        <v>0.6586120180046555</v>
      </c>
      <c r="AH157" s="55">
        <v>1.6551433255492722</v>
      </c>
      <c r="AI157" s="55">
        <v>0.061377806914752836</v>
      </c>
      <c r="AJ157" s="56">
        <v>0</v>
      </c>
      <c r="AK157" s="57">
        <v>0</v>
      </c>
      <c r="AL157" s="56">
        <v>0.061377806914752836</v>
      </c>
      <c r="AM157" s="56">
        <v>0</v>
      </c>
      <c r="AN157" s="56">
        <v>0</v>
      </c>
      <c r="AO157" s="56">
        <v>0</v>
      </c>
      <c r="AP157" s="55">
        <v>0.08585224249237103</v>
      </c>
      <c r="AQ157" s="55">
        <v>0</v>
      </c>
      <c r="AR157" s="55">
        <v>0</v>
      </c>
      <c r="AS157" s="55">
        <v>0</v>
      </c>
      <c r="AT157" s="55">
        <v>0.3894493392276478</v>
      </c>
      <c r="AU157" s="56">
        <v>0.3894493392276478</v>
      </c>
      <c r="AV157" s="56">
        <v>0</v>
      </c>
      <c r="AW157" s="56">
        <v>0</v>
      </c>
      <c r="AX157" s="55">
        <v>126.22739247661274</v>
      </c>
      <c r="AY157" s="56">
        <v>123.28353965616084</v>
      </c>
      <c r="AZ157" s="56">
        <v>2.7064685643316664</v>
      </c>
      <c r="BA157" s="56">
        <v>0.2373936082163776</v>
      </c>
      <c r="BB157" s="55">
        <v>9.931926092254688</v>
      </c>
      <c r="BC157" s="55">
        <v>43.32789664811523</v>
      </c>
      <c r="BD157" s="56">
        <v>18.008564649637748</v>
      </c>
      <c r="BE157" s="56">
        <v>18.52291123270914</v>
      </c>
      <c r="BF157" s="55">
        <v>32.5143110451061</v>
      </c>
      <c r="BG157" s="56">
        <v>26.495414199661642</v>
      </c>
      <c r="BH157" s="56">
        <v>0.56988868199974</v>
      </c>
      <c r="BI157" s="56">
        <v>3.448940828352563</v>
      </c>
      <c r="BJ157" s="56">
        <v>1.654563495589084</v>
      </c>
      <c r="BK157" s="129">
        <v>307.18437376961487</v>
      </c>
      <c r="BL157" s="55">
        <v>71.26021365798823</v>
      </c>
      <c r="BM157" s="56">
        <v>4.540105996657561</v>
      </c>
      <c r="BN157" s="56">
        <v>2.522653114855898</v>
      </c>
      <c r="BO157" s="56">
        <v>6.21433695041238</v>
      </c>
      <c r="BP157" s="56">
        <v>4.517081135980414</v>
      </c>
      <c r="BQ157" s="56">
        <v>4.349042672679441</v>
      </c>
      <c r="BR157" s="56">
        <v>0.07524696547860756</v>
      </c>
      <c r="BS157" s="56">
        <v>3.2713819311891474</v>
      </c>
      <c r="BT157" s="56">
        <v>4.550608400613871</v>
      </c>
      <c r="BU157" s="56">
        <v>3.7553061455429315</v>
      </c>
      <c r="BV157" s="56">
        <v>13.06321362338548</v>
      </c>
      <c r="BW157" s="56">
        <v>0.8189069457082762</v>
      </c>
      <c r="BX157" s="56">
        <v>1.1820394864202886</v>
      </c>
      <c r="BY157" s="56">
        <v>9.010015159747832</v>
      </c>
      <c r="BZ157" s="56">
        <v>1.598525735565741</v>
      </c>
      <c r="CA157" s="56">
        <v>3.1412942739921013</v>
      </c>
      <c r="CB157" s="56">
        <v>0</v>
      </c>
      <c r="CC157" s="55">
        <v>1.2201118697739317</v>
      </c>
      <c r="CD157" s="55">
        <v>9.202724452645194</v>
      </c>
      <c r="CE157" s="55">
        <v>2.85564384973426</v>
      </c>
      <c r="CF157" s="55">
        <v>11.425904745160055</v>
      </c>
      <c r="CG157" s="56">
        <v>0</v>
      </c>
      <c r="CH157" s="56">
        <v>0</v>
      </c>
      <c r="CI157" s="56">
        <v>0</v>
      </c>
      <c r="CJ157" s="56">
        <v>4.164834435166126</v>
      </c>
      <c r="CK157" s="56">
        <v>0.6029389897304632</v>
      </c>
      <c r="CL157" s="56">
        <v>1.3243035727812853</v>
      </c>
      <c r="CM157" s="56">
        <v>0.9829146555763276</v>
      </c>
      <c r="CN157" s="56">
        <v>0.048397097483444444</v>
      </c>
      <c r="CO157" s="56">
        <v>0.177596305547944</v>
      </c>
      <c r="CP157" s="56">
        <v>0</v>
      </c>
      <c r="CQ157" s="56">
        <v>0</v>
      </c>
      <c r="CR157" s="56">
        <v>0</v>
      </c>
      <c r="CS157" s="56">
        <v>0</v>
      </c>
      <c r="CT157" s="56">
        <v>0</v>
      </c>
      <c r="CU157" s="55">
        <v>0.0036660216837700915</v>
      </c>
      <c r="CV157" s="56">
        <v>0</v>
      </c>
      <c r="CW157" s="56">
        <v>0</v>
      </c>
      <c r="CX157" s="56">
        <v>0</v>
      </c>
      <c r="CY157" s="56">
        <v>0</v>
      </c>
      <c r="CZ157" s="55">
        <v>137.88954987426106</v>
      </c>
      <c r="DA157" s="56">
        <v>1.1900448807093378</v>
      </c>
      <c r="DB157" s="56">
        <v>6.566293736246574</v>
      </c>
      <c r="DC157" s="56">
        <v>49.455614484152406</v>
      </c>
      <c r="DD157" s="56">
        <v>46.62657734791387</v>
      </c>
      <c r="DE157" s="56">
        <v>4.912833788001073</v>
      </c>
      <c r="DF157" s="130">
        <v>31.108765813225546</v>
      </c>
      <c r="DG157" s="131">
        <v>17.722876816995377</v>
      </c>
      <c r="DH157" s="131">
        <v>6.692500273548812</v>
      </c>
      <c r="DI157" s="55">
        <v>16.427770488338403</v>
      </c>
      <c r="DJ157" s="56">
        <v>1.962574781698696</v>
      </c>
      <c r="DK157" s="56">
        <v>5.3248590872915305</v>
      </c>
      <c r="DL157" s="56">
        <v>0.16877727889540522</v>
      </c>
      <c r="DM157" s="55">
        <v>11.330316970594204</v>
      </c>
      <c r="DN157" s="56">
        <v>10.517386014314319</v>
      </c>
      <c r="DO157" s="56">
        <v>0.23340026316798515</v>
      </c>
      <c r="DP157" s="55">
        <v>5.9788698739992086</v>
      </c>
      <c r="DQ157" s="55">
        <v>0.307422104053292</v>
      </c>
      <c r="DR157" s="56">
        <v>0.04914526517400978</v>
      </c>
      <c r="DS157" s="56">
        <v>0.003722134260562491</v>
      </c>
      <c r="DT157" s="55">
        <v>8.172740697236176</v>
      </c>
      <c r="DU157" s="55">
        <v>0.0006565171484710725</v>
      </c>
      <c r="DV157" s="56">
        <v>0</v>
      </c>
      <c r="DW157" s="56">
        <v>0</v>
      </c>
      <c r="DX157" s="56">
        <v>0</v>
      </c>
      <c r="DY157" s="132">
        <v>70.91598170355913</v>
      </c>
      <c r="DZ157" s="55">
        <v>60.38607323252398</v>
      </c>
      <c r="EA157" s="56">
        <v>22.501554785981956</v>
      </c>
      <c r="EB157" s="56">
        <v>3.4616783832844376</v>
      </c>
      <c r="EC157" s="56">
        <v>1.9353508298582502</v>
      </c>
      <c r="ED157" s="56">
        <v>6.309588049517479</v>
      </c>
      <c r="EE157" s="56">
        <v>8.018908067959813</v>
      </c>
      <c r="EF157" s="56">
        <v>18.158983763825905</v>
      </c>
      <c r="EG157" s="55">
        <v>10.529899118939023</v>
      </c>
      <c r="EH157" s="56">
        <v>4.50797219434778</v>
      </c>
      <c r="EI157" s="56">
        <v>6.021926924591243</v>
      </c>
      <c r="EJ157" s="56">
        <v>0</v>
      </c>
    </row>
    <row r="158" spans="1:140" ht="12.75">
      <c r="A158" s="16">
        <v>138</v>
      </c>
      <c r="B158" s="16" t="s">
        <v>273</v>
      </c>
      <c r="C158" s="16">
        <v>4</v>
      </c>
      <c r="D158" s="16" t="s">
        <v>274</v>
      </c>
      <c r="E158" s="16">
        <v>675.953744458777</v>
      </c>
      <c r="F158" s="23">
        <v>4.700651908614582</v>
      </c>
      <c r="G158" s="23">
        <v>143.8</v>
      </c>
      <c r="H158" s="54">
        <v>0.675953744458777</v>
      </c>
      <c r="I158" s="111" t="s">
        <v>273</v>
      </c>
      <c r="J158" s="112" t="s">
        <v>781</v>
      </c>
      <c r="K158" s="113" t="s">
        <v>780</v>
      </c>
      <c r="L158" s="114">
        <v>143808.5</v>
      </c>
      <c r="M158" s="125">
        <v>769.6225188358129</v>
      </c>
      <c r="N158" s="126">
        <v>716.4632094690486</v>
      </c>
      <c r="O158" s="127">
        <v>823.2191330807088</v>
      </c>
      <c r="P158" s="128">
        <v>351.1019167851692</v>
      </c>
      <c r="Q158" s="125">
        <v>180.54607342403264</v>
      </c>
      <c r="R158" s="57">
        <v>51.640897443475176</v>
      </c>
      <c r="S158" s="55">
        <v>1.8797219913982832</v>
      </c>
      <c r="T158" s="56">
        <v>1.1457813689733223</v>
      </c>
      <c r="U158" s="56">
        <v>0.4700651908614582</v>
      </c>
      <c r="V158" s="56">
        <v>0.005157066515539763</v>
      </c>
      <c r="W158" s="57">
        <v>0.12029886967738347</v>
      </c>
      <c r="X158" s="55">
        <v>47.41381768115237</v>
      </c>
      <c r="Y158" s="55">
        <v>27.52449264125556</v>
      </c>
      <c r="Z158" s="55">
        <v>2.7077425882336583</v>
      </c>
      <c r="AA158" s="55">
        <v>0</v>
      </c>
      <c r="AB158" s="55">
        <v>0.1544893382519114</v>
      </c>
      <c r="AC158" s="56">
        <v>14.730659175222605</v>
      </c>
      <c r="AD158" s="56">
        <v>9.931610440273001</v>
      </c>
      <c r="AE158" s="55">
        <v>3.0846910996220673</v>
      </c>
      <c r="AF158" s="55">
        <v>1.762377745404479</v>
      </c>
      <c r="AG158" s="55">
        <v>0.6097064498969115</v>
      </c>
      <c r="AH158" s="55">
        <v>1.1606462761241514</v>
      </c>
      <c r="AI158" s="55">
        <v>0.050631916750400706</v>
      </c>
      <c r="AJ158" s="56">
        <v>0</v>
      </c>
      <c r="AK158" s="57">
        <v>0</v>
      </c>
      <c r="AL158" s="56">
        <v>0.0432759537857637</v>
      </c>
      <c r="AM158" s="56">
        <v>0</v>
      </c>
      <c r="AN158" s="56">
        <v>0.0073558934277181106</v>
      </c>
      <c r="AO158" s="56">
        <v>0</v>
      </c>
      <c r="AP158" s="55">
        <v>0.12400984642771462</v>
      </c>
      <c r="AQ158" s="55">
        <v>1.481255975828967</v>
      </c>
      <c r="AR158" s="55">
        <v>0.5019438350306137</v>
      </c>
      <c r="AS158" s="55">
        <v>0.001646981923877935</v>
      </c>
      <c r="AT158" s="55">
        <v>0.12903124641450262</v>
      </c>
      <c r="AU158" s="56">
        <v>0.04154823949905603</v>
      </c>
      <c r="AV158" s="56">
        <v>0.05916013309366275</v>
      </c>
      <c r="AW158" s="56">
        <v>0.001545388485381601</v>
      </c>
      <c r="AX158" s="55">
        <v>87.02329834467365</v>
      </c>
      <c r="AY158" s="56">
        <v>86.29149181028937</v>
      </c>
      <c r="AZ158" s="56">
        <v>0.7021163561263765</v>
      </c>
      <c r="BA158" s="56">
        <v>0.02970617174923596</v>
      </c>
      <c r="BB158" s="57">
        <v>11.056370103297093</v>
      </c>
      <c r="BC158" s="55">
        <v>62.67603792543556</v>
      </c>
      <c r="BD158" s="56">
        <v>42.5870793451013</v>
      </c>
      <c r="BE158" s="56">
        <v>11.128598100946745</v>
      </c>
      <c r="BF158" s="55">
        <v>9.80013698773021</v>
      </c>
      <c r="BG158" s="56">
        <v>3.3360114318694656</v>
      </c>
      <c r="BH158" s="56">
        <v>0.03728117600837225</v>
      </c>
      <c r="BI158" s="56">
        <v>0.07469398540420073</v>
      </c>
      <c r="BJ158" s="56">
        <v>4.9002993564358155</v>
      </c>
      <c r="BK158" s="129">
        <v>342.4117489578154</v>
      </c>
      <c r="BL158" s="55">
        <v>51.36782596299941</v>
      </c>
      <c r="BM158" s="56">
        <v>11.987844946578264</v>
      </c>
      <c r="BN158" s="56">
        <v>5.693020231766551</v>
      </c>
      <c r="BO158" s="56">
        <v>1.0889919580553304</v>
      </c>
      <c r="BP158" s="56">
        <v>0.6597753262150707</v>
      </c>
      <c r="BQ158" s="56">
        <v>0.8734747946053258</v>
      </c>
      <c r="BR158" s="56">
        <v>0.12300142202999129</v>
      </c>
      <c r="BS158" s="56">
        <v>7.027102014136855</v>
      </c>
      <c r="BT158" s="56">
        <v>0.17936276367530432</v>
      </c>
      <c r="BU158" s="56">
        <v>3.9985960496076376</v>
      </c>
      <c r="BV158" s="56">
        <v>5.346375214260631</v>
      </c>
      <c r="BW158" s="56">
        <v>0.13835566047903985</v>
      </c>
      <c r="BX158" s="56">
        <v>1.117418650497015</v>
      </c>
      <c r="BY158" s="56">
        <v>0.11480955576339368</v>
      </c>
      <c r="BZ158" s="56">
        <v>0.40453325081618957</v>
      </c>
      <c r="CA158" s="56">
        <v>2.1015830079585003</v>
      </c>
      <c r="CB158" s="56">
        <v>1.1322571336186666</v>
      </c>
      <c r="CC158" s="55">
        <v>0.9532239054019754</v>
      </c>
      <c r="CD158" s="55">
        <v>11.04228192353025</v>
      </c>
      <c r="CE158" s="55">
        <v>2.272707802389984</v>
      </c>
      <c r="CF158" s="55">
        <v>12.001453321604773</v>
      </c>
      <c r="CG158" s="56">
        <v>0.4648601438718852</v>
      </c>
      <c r="CH158" s="56">
        <v>0.005365746809124635</v>
      </c>
      <c r="CI158" s="56">
        <v>0.6757539366588206</v>
      </c>
      <c r="CJ158" s="56">
        <v>2.129924169989952</v>
      </c>
      <c r="CK158" s="56">
        <v>0.6420003685456701</v>
      </c>
      <c r="CL158" s="56">
        <v>3.5382345271663365</v>
      </c>
      <c r="CM158" s="56">
        <v>0.4276366139692716</v>
      </c>
      <c r="CN158" s="56">
        <v>0.07121554011063323</v>
      </c>
      <c r="CO158" s="56">
        <v>1.530776692615527</v>
      </c>
      <c r="CP158" s="56">
        <v>0.0012721779310680523</v>
      </c>
      <c r="CQ158" s="56">
        <v>0</v>
      </c>
      <c r="CR158" s="56">
        <v>0</v>
      </c>
      <c r="CS158" s="56">
        <v>0</v>
      </c>
      <c r="CT158" s="56">
        <v>0</v>
      </c>
      <c r="CU158" s="55">
        <v>0.06706682845589795</v>
      </c>
      <c r="CV158" s="56">
        <v>0.001986739309567932</v>
      </c>
      <c r="CW158" s="56">
        <v>0</v>
      </c>
      <c r="CX158" s="56">
        <v>0</v>
      </c>
      <c r="CY158" s="56">
        <v>0</v>
      </c>
      <c r="CZ158" s="55">
        <v>176.22630094883127</v>
      </c>
      <c r="DA158" s="56">
        <v>7.129335192286965</v>
      </c>
      <c r="DB158" s="56">
        <v>10.119408797115609</v>
      </c>
      <c r="DC158" s="56">
        <v>90.40244491806814</v>
      </c>
      <c r="DD158" s="56">
        <v>44.862042229770836</v>
      </c>
      <c r="DE158" s="56">
        <v>3.491094059113334</v>
      </c>
      <c r="DF158" s="130">
        <v>39.69290410511201</v>
      </c>
      <c r="DG158" s="131">
        <v>27.479196292291483</v>
      </c>
      <c r="DH158" s="131">
        <v>5.934501785360393</v>
      </c>
      <c r="DI158" s="55">
        <v>26.470806663027567</v>
      </c>
      <c r="DJ158" s="56">
        <v>5.447355337132367</v>
      </c>
      <c r="DK158" s="56">
        <v>10.15110372474506</v>
      </c>
      <c r="DL158" s="56">
        <v>0.39833612060483214</v>
      </c>
      <c r="DM158" s="55">
        <v>9.78199480559216</v>
      </c>
      <c r="DN158" s="56">
        <v>8.036173105205881</v>
      </c>
      <c r="DO158" s="56">
        <v>0.5521697952485424</v>
      </c>
      <c r="DP158" s="55">
        <v>0.7163081459023632</v>
      </c>
      <c r="DQ158" s="55">
        <v>0.7605141559782628</v>
      </c>
      <c r="DR158" s="56">
        <v>0.25166370555287065</v>
      </c>
      <c r="DS158" s="56">
        <v>0.03976899835545187</v>
      </c>
      <c r="DT158" s="55">
        <v>11.019306925529436</v>
      </c>
      <c r="DU158" s="55">
        <v>0.03909170876547631</v>
      </c>
      <c r="DV158" s="56">
        <v>0</v>
      </c>
      <c r="DW158" s="56">
        <v>0.001529047309442766</v>
      </c>
      <c r="DX158" s="56">
        <v>0</v>
      </c>
      <c r="DY158" s="132">
        <v>76.10878355590943</v>
      </c>
      <c r="DZ158" s="55">
        <v>56.00422784466842</v>
      </c>
      <c r="EA158" s="56">
        <v>13.402253691541182</v>
      </c>
      <c r="EB158" s="56">
        <v>4.551375614097915</v>
      </c>
      <c r="EC158" s="56">
        <v>5.837796096892743</v>
      </c>
      <c r="ED158" s="56">
        <v>10.914820751207335</v>
      </c>
      <c r="EE158" s="56">
        <v>5.784904925647648</v>
      </c>
      <c r="EF158" s="56">
        <v>15.513074679174041</v>
      </c>
      <c r="EG158" s="55">
        <v>20.104576572316656</v>
      </c>
      <c r="EH158" s="56">
        <v>12.197429220108686</v>
      </c>
      <c r="EI158" s="56">
        <v>7.4172041291022435</v>
      </c>
      <c r="EJ158" s="56">
        <v>0.14488017050452512</v>
      </c>
    </row>
    <row r="159" spans="1:140" ht="12.75">
      <c r="A159" s="15">
        <v>139</v>
      </c>
      <c r="B159" s="15" t="s">
        <v>275</v>
      </c>
      <c r="C159" s="15">
        <v>3</v>
      </c>
      <c r="D159" s="15" t="s">
        <v>276</v>
      </c>
      <c r="E159" s="15">
        <v>1.8839466114812133</v>
      </c>
      <c r="F159" s="22">
        <v>0.057262814938638704</v>
      </c>
      <c r="G159" s="22">
        <v>32.9</v>
      </c>
      <c r="H159" s="54">
        <v>0.0018839466114812134</v>
      </c>
      <c r="I159" s="111" t="s">
        <v>275</v>
      </c>
      <c r="J159" s="112" t="s">
        <v>779</v>
      </c>
      <c r="K159" s="113" t="s">
        <v>780</v>
      </c>
      <c r="L159" s="114">
        <v>32878.23</v>
      </c>
      <c r="M159" s="125">
        <v>1053.106569301328</v>
      </c>
      <c r="N159" s="126">
        <v>743.6378358580664</v>
      </c>
      <c r="O159" s="127">
        <v>1456.5885840241847</v>
      </c>
      <c r="P159" s="128">
        <v>474.743105088078</v>
      </c>
      <c r="Q159" s="125">
        <v>365.69669352638505</v>
      </c>
      <c r="R159" s="57">
        <v>52.6663387901356</v>
      </c>
      <c r="S159" s="55">
        <v>0.5698694850665622</v>
      </c>
      <c r="T159" s="56">
        <v>0.5442254646919861</v>
      </c>
      <c r="U159" s="56">
        <v>0.005726281493863871</v>
      </c>
      <c r="V159" s="56">
        <v>0.0032574746268275384</v>
      </c>
      <c r="W159" s="57">
        <v>63.55269124889022</v>
      </c>
      <c r="X159" s="55">
        <v>59.158780749450315</v>
      </c>
      <c r="Y159" s="55">
        <v>87.33849115356878</v>
      </c>
      <c r="Z159" s="55">
        <v>23.77417214977813</v>
      </c>
      <c r="AA159" s="55">
        <v>0</v>
      </c>
      <c r="AB159" s="55">
        <v>0.17694565674612042</v>
      </c>
      <c r="AC159" s="56">
        <v>53.16843394550132</v>
      </c>
      <c r="AD159" s="56">
        <v>10.218913852722606</v>
      </c>
      <c r="AE159" s="55">
        <v>4.271133208813248</v>
      </c>
      <c r="AF159" s="55">
        <v>1.6593524043113026</v>
      </c>
      <c r="AG159" s="55">
        <v>0.5412751842176418</v>
      </c>
      <c r="AH159" s="55">
        <v>67.36649144433869</v>
      </c>
      <c r="AI159" s="55">
        <v>8.39201197874703</v>
      </c>
      <c r="AJ159" s="56">
        <v>3.2315212832320963</v>
      </c>
      <c r="AK159" s="57">
        <v>0</v>
      </c>
      <c r="AL159" s="56">
        <v>5.128293098503173</v>
      </c>
      <c r="AM159" s="56">
        <v>0.02734575431828295</v>
      </c>
      <c r="AN159" s="56">
        <v>0.004853971761861876</v>
      </c>
      <c r="AO159" s="56">
        <v>0</v>
      </c>
      <c r="AP159" s="55">
        <v>0.01720591406532529</v>
      </c>
      <c r="AQ159" s="55">
        <v>0.02077271191301965</v>
      </c>
      <c r="AR159" s="55">
        <v>0</v>
      </c>
      <c r="AS159" s="55">
        <v>0</v>
      </c>
      <c r="AT159" s="55">
        <v>0.12336613011101875</v>
      </c>
      <c r="AU159" s="56">
        <v>0.11482491606147896</v>
      </c>
      <c r="AV159" s="56">
        <v>0</v>
      </c>
      <c r="AW159" s="56">
        <v>0.004947346618111741</v>
      </c>
      <c r="AX159" s="55">
        <v>26.94732958556467</v>
      </c>
      <c r="AY159" s="56">
        <v>26.724370502913324</v>
      </c>
      <c r="AZ159" s="56">
        <v>0.20254466253201586</v>
      </c>
      <c r="BA159" s="56">
        <v>0.020413507661452574</v>
      </c>
      <c r="BB159" s="55">
        <v>19.514432498343126</v>
      </c>
      <c r="BC159" s="55">
        <v>50.04317446529207</v>
      </c>
      <c r="BD159" s="56">
        <v>21.57444911115957</v>
      </c>
      <c r="BE159" s="56">
        <v>20.625432086824624</v>
      </c>
      <c r="BF159" s="55">
        <v>12.541456763335493</v>
      </c>
      <c r="BG159" s="56">
        <v>7.868528810705441</v>
      </c>
      <c r="BH159" s="56">
        <v>0.28163255747039906</v>
      </c>
      <c r="BI159" s="56">
        <v>0.9900466053069159</v>
      </c>
      <c r="BJ159" s="56">
        <v>2.7167213685164926</v>
      </c>
      <c r="BK159" s="129">
        <v>433.4801478060102</v>
      </c>
      <c r="BL159" s="55">
        <v>61.11192725399147</v>
      </c>
      <c r="BM159" s="56">
        <v>7.274482233380568</v>
      </c>
      <c r="BN159" s="56">
        <v>5.832041445053459</v>
      </c>
      <c r="BO159" s="56">
        <v>2.547947380379053</v>
      </c>
      <c r="BP159" s="56">
        <v>3.222442327339397</v>
      </c>
      <c r="BQ159" s="56">
        <v>3.7042687516937494</v>
      </c>
      <c r="BR159" s="56">
        <v>0</v>
      </c>
      <c r="BS159" s="56">
        <v>1.0678141736948734</v>
      </c>
      <c r="BT159" s="56">
        <v>1.678396616849508</v>
      </c>
      <c r="BU159" s="56">
        <v>7.41979419208394</v>
      </c>
      <c r="BV159" s="56">
        <v>4.218298856112388</v>
      </c>
      <c r="BW159" s="56">
        <v>0.44184404087446305</v>
      </c>
      <c r="BX159" s="56">
        <v>1.5319547311397237</v>
      </c>
      <c r="BY159" s="56">
        <v>2.3494993495696086</v>
      </c>
      <c r="BZ159" s="56">
        <v>1.8115406455882812</v>
      </c>
      <c r="CA159" s="56">
        <v>5.85987749340521</v>
      </c>
      <c r="CB159" s="56">
        <v>2.729437077360916</v>
      </c>
      <c r="CC159" s="55">
        <v>3.9514596740761285</v>
      </c>
      <c r="CD159" s="55">
        <v>17.216440787718803</v>
      </c>
      <c r="CE159" s="55">
        <v>8.49738869762758</v>
      </c>
      <c r="CF159" s="55">
        <v>15.506887079991834</v>
      </c>
      <c r="CG159" s="56">
        <v>0.002369044805635826</v>
      </c>
      <c r="CH159" s="56">
        <v>0</v>
      </c>
      <c r="CI159" s="56">
        <v>0.013637291301873609</v>
      </c>
      <c r="CJ159" s="56">
        <v>4.031348402879352</v>
      </c>
      <c r="CK159" s="56">
        <v>0.7066417504835265</v>
      </c>
      <c r="CL159" s="56">
        <v>0.828824118573293</v>
      </c>
      <c r="CM159" s="56">
        <v>0.35278298132229136</v>
      </c>
      <c r="CN159" s="56">
        <v>0.1299111904746697</v>
      </c>
      <c r="CO159" s="56">
        <v>3.02481064217873</v>
      </c>
      <c r="CP159" s="56">
        <v>0</v>
      </c>
      <c r="CQ159" s="56">
        <v>0</v>
      </c>
      <c r="CR159" s="56">
        <v>0</v>
      </c>
      <c r="CS159" s="56">
        <v>0</v>
      </c>
      <c r="CT159" s="56">
        <v>0</v>
      </c>
      <c r="CU159" s="55">
        <v>0.3947171122046412</v>
      </c>
      <c r="CV159" s="56">
        <v>0</v>
      </c>
      <c r="CW159" s="56">
        <v>0</v>
      </c>
      <c r="CX159" s="56">
        <v>0</v>
      </c>
      <c r="CY159" s="56">
        <v>0</v>
      </c>
      <c r="CZ159" s="55">
        <v>214.12685536903902</v>
      </c>
      <c r="DA159" s="56">
        <v>2.4337155619387048</v>
      </c>
      <c r="DB159" s="56">
        <v>26.712846159905812</v>
      </c>
      <c r="DC159" s="56">
        <v>86.55642350576657</v>
      </c>
      <c r="DD159" s="56">
        <v>50.28345504000671</v>
      </c>
      <c r="DE159" s="56">
        <v>8.535596350533467</v>
      </c>
      <c r="DF159" s="130">
        <v>31.49570399623094</v>
      </c>
      <c r="DG159" s="131">
        <v>16.709086833445713</v>
      </c>
      <c r="DH159" s="131">
        <v>2.6940492234527222</v>
      </c>
      <c r="DI159" s="55">
        <v>39.100675431737045</v>
      </c>
      <c r="DJ159" s="56">
        <v>1.939392418630808</v>
      </c>
      <c r="DK159" s="56">
        <v>21.71367801733852</v>
      </c>
      <c r="DL159" s="56">
        <v>0.19274182338891113</v>
      </c>
      <c r="DM159" s="55">
        <v>19.883789364573452</v>
      </c>
      <c r="DN159" s="56">
        <v>18.959490824171493</v>
      </c>
      <c r="DO159" s="56">
        <v>0.4421551890110872</v>
      </c>
      <c r="DP159" s="55">
        <v>5.570713508604325</v>
      </c>
      <c r="DQ159" s="55">
        <v>0.4663937200998959</v>
      </c>
      <c r="DR159" s="56">
        <v>0.10804383325988047</v>
      </c>
      <c r="DS159" s="56">
        <v>0.018925288861352935</v>
      </c>
      <c r="DT159" s="55">
        <v>16.138268392185346</v>
      </c>
      <c r="DU159" s="55">
        <v>0.01879176585844189</v>
      </c>
      <c r="DV159" s="56">
        <v>0</v>
      </c>
      <c r="DW159" s="56">
        <v>0</v>
      </c>
      <c r="DX159" s="56">
        <v>0</v>
      </c>
      <c r="DY159" s="132">
        <v>144.88368139039113</v>
      </c>
      <c r="DZ159" s="55">
        <v>60.69140583297823</v>
      </c>
      <c r="EA159" s="56">
        <v>30.769265863764563</v>
      </c>
      <c r="EB159" s="56">
        <v>1.875242979929272</v>
      </c>
      <c r="EC159" s="56">
        <v>2.946873356625341</v>
      </c>
      <c r="ED159" s="56">
        <v>5.721174771269621</v>
      </c>
      <c r="EE159" s="56">
        <v>6.084375588345236</v>
      </c>
      <c r="EF159" s="56">
        <v>13.29446262770228</v>
      </c>
      <c r="EG159" s="55">
        <v>84.19224514215028</v>
      </c>
      <c r="EH159" s="56">
        <v>7.118242070817073</v>
      </c>
      <c r="EI159" s="56">
        <v>30.382949447096145</v>
      </c>
      <c r="EJ159" s="56">
        <v>46.413204117131606</v>
      </c>
    </row>
    <row r="160" spans="1:140" ht="12.75">
      <c r="A160" s="16">
        <v>140</v>
      </c>
      <c r="B160" s="16" t="s">
        <v>277</v>
      </c>
      <c r="C160" s="16">
        <v>4</v>
      </c>
      <c r="D160" s="16" t="s">
        <v>278</v>
      </c>
      <c r="E160" s="16">
        <v>213.84929255183195</v>
      </c>
      <c r="F160" s="23">
        <v>8.693060672838696</v>
      </c>
      <c r="G160" s="23">
        <v>24.6</v>
      </c>
      <c r="H160" s="54">
        <v>0.21384929255183194</v>
      </c>
      <c r="I160" s="111" t="s">
        <v>277</v>
      </c>
      <c r="J160" s="112" t="s">
        <v>783</v>
      </c>
      <c r="K160" s="113" t="s">
        <v>780</v>
      </c>
      <c r="L160" s="114">
        <v>24608.87</v>
      </c>
      <c r="M160" s="125">
        <v>948.1114736271921</v>
      </c>
      <c r="N160" s="126">
        <v>900.4769154455769</v>
      </c>
      <c r="O160" s="127">
        <v>996.2969627750141</v>
      </c>
      <c r="P160" s="128">
        <v>465.4583895969218</v>
      </c>
      <c r="Q160" s="125">
        <v>222.8326615565851</v>
      </c>
      <c r="R160" s="57">
        <v>24.626543193572076</v>
      </c>
      <c r="S160" s="55">
        <v>3.447155029873375</v>
      </c>
      <c r="T160" s="56">
        <v>1.9413784541915171</v>
      </c>
      <c r="U160" s="56">
        <v>0.8693060672838696</v>
      </c>
      <c r="V160" s="56">
        <v>0.006326174261556909</v>
      </c>
      <c r="W160" s="57">
        <v>11.44709204445389</v>
      </c>
      <c r="X160" s="55">
        <v>67.97106084107072</v>
      </c>
      <c r="Y160" s="55">
        <v>33.09423797191826</v>
      </c>
      <c r="Z160" s="55">
        <v>4.772966007784998</v>
      </c>
      <c r="AA160" s="55">
        <v>0</v>
      </c>
      <c r="AB160" s="55">
        <v>0.508665371469718</v>
      </c>
      <c r="AC160" s="56">
        <v>23.62159253960056</v>
      </c>
      <c r="AD160" s="56">
        <v>4.191013240347891</v>
      </c>
      <c r="AE160" s="55">
        <v>5.6210342043336405</v>
      </c>
      <c r="AF160" s="55">
        <v>3.6691237752891537</v>
      </c>
      <c r="AG160" s="55">
        <v>1.0255257555507424</v>
      </c>
      <c r="AH160" s="55">
        <v>0.45530615586981443</v>
      </c>
      <c r="AI160" s="55">
        <v>4.535360624035155</v>
      </c>
      <c r="AJ160" s="56">
        <v>0</v>
      </c>
      <c r="AK160" s="57">
        <v>0</v>
      </c>
      <c r="AL160" s="56">
        <v>0.21975856672817567</v>
      </c>
      <c r="AM160" s="56">
        <v>4.299551340634495</v>
      </c>
      <c r="AN160" s="56">
        <v>0.016049903957394227</v>
      </c>
      <c r="AO160" s="56">
        <v>0</v>
      </c>
      <c r="AP160" s="55">
        <v>0.22507453613270337</v>
      </c>
      <c r="AQ160" s="55">
        <v>0.8127154964856167</v>
      </c>
      <c r="AR160" s="55">
        <v>0.7004852315445609</v>
      </c>
      <c r="AS160" s="55">
        <v>0.0027538850828989713</v>
      </c>
      <c r="AT160" s="55">
        <v>0.3168113773610897</v>
      </c>
      <c r="AU160" s="56">
        <v>0.09863963684638913</v>
      </c>
      <c r="AV160" s="56">
        <v>0.08248895621781903</v>
      </c>
      <c r="AW160" s="56">
        <v>0.005486233215909548</v>
      </c>
      <c r="AX160" s="55">
        <v>98.16631157789854</v>
      </c>
      <c r="AY160" s="56">
        <v>96.77839738273232</v>
      </c>
      <c r="AZ160" s="56">
        <v>1.3086273364035002</v>
      </c>
      <c r="BA160" s="56">
        <v>0.0792689790307316</v>
      </c>
      <c r="BB160" s="57">
        <v>24.523677844614564</v>
      </c>
      <c r="BC160" s="55">
        <v>99.6877548623728</v>
      </c>
      <c r="BD160" s="56">
        <v>60.81465747919348</v>
      </c>
      <c r="BE160" s="56">
        <v>20.370171405676086</v>
      </c>
      <c r="BF160" s="55">
        <v>20.247971564724427</v>
      </c>
      <c r="BG160" s="56">
        <v>8.078156372072346</v>
      </c>
      <c r="BH160" s="56">
        <v>0.05556329892433094</v>
      </c>
      <c r="BI160" s="56">
        <v>0.11378336347829056</v>
      </c>
      <c r="BJ160" s="56">
        <v>8.828137984393432</v>
      </c>
      <c r="BK160" s="129">
        <v>397.0003092380918</v>
      </c>
      <c r="BL160" s="55">
        <v>62.90597658486554</v>
      </c>
      <c r="BM160" s="56">
        <v>9.385384213090646</v>
      </c>
      <c r="BN160" s="56">
        <v>6.6460182852768135</v>
      </c>
      <c r="BO160" s="56">
        <v>4.064640107408426</v>
      </c>
      <c r="BP160" s="56">
        <v>2.8726524216674725</v>
      </c>
      <c r="BQ160" s="56">
        <v>1.5070232806301143</v>
      </c>
      <c r="BR160" s="56">
        <v>0.97839275025631</v>
      </c>
      <c r="BS160" s="56">
        <v>4.378108381246275</v>
      </c>
      <c r="BT160" s="56">
        <v>0.25936257942766167</v>
      </c>
      <c r="BU160" s="56">
        <v>6.170039502016956</v>
      </c>
      <c r="BV160" s="56">
        <v>5.9616146535781604</v>
      </c>
      <c r="BW160" s="56">
        <v>0.32842792050183534</v>
      </c>
      <c r="BX160" s="56">
        <v>1.7184311998072241</v>
      </c>
      <c r="BY160" s="56">
        <v>1.2425783873863367</v>
      </c>
      <c r="BZ160" s="56">
        <v>1.5294087050726017</v>
      </c>
      <c r="CA160" s="56">
        <v>3.489768526551605</v>
      </c>
      <c r="CB160" s="56">
        <v>3.2250294304452014</v>
      </c>
      <c r="CC160" s="55">
        <v>1.0484439147348092</v>
      </c>
      <c r="CD160" s="55">
        <v>15.061800887241063</v>
      </c>
      <c r="CE160" s="55">
        <v>3.8527299303056175</v>
      </c>
      <c r="CF160" s="55">
        <v>11.19973407962251</v>
      </c>
      <c r="CG160" s="56">
        <v>0.3622441826869743</v>
      </c>
      <c r="CH160" s="56">
        <v>0.008042222174362335</v>
      </c>
      <c r="CI160" s="56">
        <v>0.583329100442239</v>
      </c>
      <c r="CJ160" s="56">
        <v>2.0941823009345817</v>
      </c>
      <c r="CK160" s="56">
        <v>0.6872509790169153</v>
      </c>
      <c r="CL160" s="56">
        <v>3.004274475016529</v>
      </c>
      <c r="CM160" s="56">
        <v>0.45816244305406956</v>
      </c>
      <c r="CN160" s="56">
        <v>0.08068919865073042</v>
      </c>
      <c r="CO160" s="56">
        <v>0.8016800446343127</v>
      </c>
      <c r="CP160" s="56">
        <v>0.004219616747944949</v>
      </c>
      <c r="CQ160" s="56">
        <v>0</v>
      </c>
      <c r="CR160" s="56">
        <v>0</v>
      </c>
      <c r="CS160" s="56">
        <v>0</v>
      </c>
      <c r="CT160" s="56">
        <v>0</v>
      </c>
      <c r="CU160" s="55">
        <v>0.10860189842117904</v>
      </c>
      <c r="CV160" s="56">
        <v>0.003203722885284859</v>
      </c>
      <c r="CW160" s="56">
        <v>0</v>
      </c>
      <c r="CX160" s="56">
        <v>0</v>
      </c>
      <c r="CY160" s="56">
        <v>0</v>
      </c>
      <c r="CZ160" s="55">
        <v>202.67692096386386</v>
      </c>
      <c r="DA160" s="56">
        <v>6.69822303909119</v>
      </c>
      <c r="DB160" s="56">
        <v>25.064738852291878</v>
      </c>
      <c r="DC160" s="56">
        <v>94.74006730093662</v>
      </c>
      <c r="DD160" s="56">
        <v>48.60605139528958</v>
      </c>
      <c r="DE160" s="56">
        <v>3.1244372455947795</v>
      </c>
      <c r="DF160" s="130">
        <v>45.14270667446331</v>
      </c>
      <c r="DG160" s="131">
        <v>26.95587404053904</v>
      </c>
      <c r="DH160" s="131">
        <v>8.943612607974279</v>
      </c>
      <c r="DI160" s="55">
        <v>30.092466659379323</v>
      </c>
      <c r="DJ160" s="56">
        <v>7.659721880769008</v>
      </c>
      <c r="DK160" s="56">
        <v>10.10704270452077</v>
      </c>
      <c r="DL160" s="56">
        <v>0.48118869334512315</v>
      </c>
      <c r="DM160" s="55">
        <v>14.092983546176644</v>
      </c>
      <c r="DN160" s="56">
        <v>11.190550399104065</v>
      </c>
      <c r="DO160" s="56">
        <v>0.5208227765029438</v>
      </c>
      <c r="DP160" s="55">
        <v>1.1908088425027237</v>
      </c>
      <c r="DQ160" s="55">
        <v>1.261661344060089</v>
      </c>
      <c r="DR160" s="56">
        <v>0.487806225966491</v>
      </c>
      <c r="DS160" s="56">
        <v>0.11973081250784778</v>
      </c>
      <c r="DT160" s="55">
        <v>8.300641191570357</v>
      </c>
      <c r="DU160" s="55">
        <v>0.06479655506327596</v>
      </c>
      <c r="DV160" s="56">
        <v>0</v>
      </c>
      <c r="DW160" s="56">
        <v>0.004522353119017656</v>
      </c>
      <c r="DX160" s="56">
        <v>0</v>
      </c>
      <c r="DY160" s="132">
        <v>85.6528154279331</v>
      </c>
      <c r="DZ160" s="55">
        <v>55.131544032700404</v>
      </c>
      <c r="EA160" s="56">
        <v>15.289739024993835</v>
      </c>
      <c r="EB160" s="56">
        <v>3.9038582429831195</v>
      </c>
      <c r="EC160" s="56">
        <v>5.636906530043842</v>
      </c>
      <c r="ED160" s="56">
        <v>8.431671181976256</v>
      </c>
      <c r="EE160" s="56">
        <v>7.182654059288379</v>
      </c>
      <c r="EF160" s="56">
        <v>14.68672474599606</v>
      </c>
      <c r="EG160" s="55">
        <v>30.521255140930894</v>
      </c>
      <c r="EH160" s="56">
        <v>10.322530047092776</v>
      </c>
      <c r="EI160" s="56">
        <v>14.842826996932406</v>
      </c>
      <c r="EJ160" s="56">
        <v>4.964084088379515</v>
      </c>
    </row>
    <row r="161" spans="1:140" ht="12.75">
      <c r="A161" s="15">
        <v>141</v>
      </c>
      <c r="B161" s="15" t="s">
        <v>279</v>
      </c>
      <c r="C161" s="15">
        <v>3</v>
      </c>
      <c r="D161" s="15" t="s">
        <v>280</v>
      </c>
      <c r="E161" s="15">
        <v>62.640536480263755</v>
      </c>
      <c r="F161" s="22">
        <v>3.989843087914889</v>
      </c>
      <c r="G161" s="22">
        <v>15.7</v>
      </c>
      <c r="H161" s="54">
        <v>0.06264053648026376</v>
      </c>
      <c r="I161" s="111" t="s">
        <v>279</v>
      </c>
      <c r="J161" s="112" t="s">
        <v>779</v>
      </c>
      <c r="K161" s="113" t="s">
        <v>780</v>
      </c>
      <c r="L161" s="114">
        <v>15729.19</v>
      </c>
      <c r="M161" s="125">
        <v>1499.0513815396723</v>
      </c>
      <c r="N161" s="126">
        <v>1193.4105409130368</v>
      </c>
      <c r="O161" s="127">
        <v>2100.5587706266992</v>
      </c>
      <c r="P161" s="128">
        <v>1011.8997863208466</v>
      </c>
      <c r="Q161" s="125">
        <v>685.4853937170318</v>
      </c>
      <c r="R161" s="57">
        <v>25.106003551358967</v>
      </c>
      <c r="S161" s="55">
        <v>21.49658056136394</v>
      </c>
      <c r="T161" s="56">
        <v>20.529232592396685</v>
      </c>
      <c r="U161" s="56">
        <v>0.3989843087914889</v>
      </c>
      <c r="V161" s="56">
        <v>0.19826704363034586</v>
      </c>
      <c r="W161" s="57">
        <v>311.7198024818824</v>
      </c>
      <c r="X161" s="55">
        <v>91.40915711489275</v>
      </c>
      <c r="Y161" s="55">
        <v>45.01660924688429</v>
      </c>
      <c r="Z161" s="55">
        <v>22.168732147046352</v>
      </c>
      <c r="AA161" s="55">
        <v>0</v>
      </c>
      <c r="AB161" s="55">
        <v>0.17191158603844192</v>
      </c>
      <c r="AC161" s="56">
        <v>17.506292440996646</v>
      </c>
      <c r="AD161" s="56">
        <v>5.169671165520919</v>
      </c>
      <c r="AE161" s="55">
        <v>2.2149163434353576</v>
      </c>
      <c r="AF161" s="55">
        <v>3.735761345625554</v>
      </c>
      <c r="AG161" s="55">
        <v>1.6783858545799244</v>
      </c>
      <c r="AH161" s="55">
        <v>125.43760994685677</v>
      </c>
      <c r="AI161" s="55">
        <v>9.571522754827171</v>
      </c>
      <c r="AJ161" s="56">
        <v>4.967335889514971</v>
      </c>
      <c r="AK161" s="57">
        <v>0</v>
      </c>
      <c r="AL161" s="56">
        <v>3.5451100787771015</v>
      </c>
      <c r="AM161" s="56">
        <v>1.059078693817037</v>
      </c>
      <c r="AN161" s="56">
        <v>0</v>
      </c>
      <c r="AO161" s="56">
        <v>0</v>
      </c>
      <c r="AP161" s="55">
        <v>0.26871504508496624</v>
      </c>
      <c r="AQ161" s="55">
        <v>0.001639626706778925</v>
      </c>
      <c r="AR161" s="55">
        <v>0</v>
      </c>
      <c r="AS161" s="55">
        <v>0</v>
      </c>
      <c r="AT161" s="55">
        <v>0.42103121648349345</v>
      </c>
      <c r="AU161" s="56">
        <v>0.036893826064787826</v>
      </c>
      <c r="AV161" s="56">
        <v>0.02453336757964015</v>
      </c>
      <c r="AW161" s="56">
        <v>0.35034480478651475</v>
      </c>
      <c r="AX161" s="55">
        <v>211.28055545136144</v>
      </c>
      <c r="AY161" s="56">
        <v>208.59592897027758</v>
      </c>
      <c r="AZ161" s="56">
        <v>2.444923737331674</v>
      </c>
      <c r="BA161" s="56">
        <v>0.239724359614195</v>
      </c>
      <c r="BB161" s="57">
        <v>25.55122037434858</v>
      </c>
      <c r="BC161" s="55">
        <v>75.95292573870618</v>
      </c>
      <c r="BD161" s="56">
        <v>32.74457235242247</v>
      </c>
      <c r="BE161" s="56">
        <v>31.304212105009853</v>
      </c>
      <c r="BF161" s="55">
        <v>13.629640178547021</v>
      </c>
      <c r="BG161" s="56">
        <v>10.116121682044657</v>
      </c>
      <c r="BH161" s="56">
        <v>0.061684676706174946</v>
      </c>
      <c r="BI161" s="56">
        <v>1.4025350320010121</v>
      </c>
      <c r="BJ161" s="56">
        <v>1.9141964716555653</v>
      </c>
      <c r="BK161" s="129">
        <v>385.3790309609077</v>
      </c>
      <c r="BL161" s="55">
        <v>70.87434254402166</v>
      </c>
      <c r="BM161" s="56">
        <v>3.6106055047971313</v>
      </c>
      <c r="BN161" s="56">
        <v>0.9339247602705543</v>
      </c>
      <c r="BO161" s="56">
        <v>8.847728331846714</v>
      </c>
      <c r="BP161" s="56">
        <v>2.2046068487951382</v>
      </c>
      <c r="BQ161" s="56">
        <v>8.77739413154778</v>
      </c>
      <c r="BR161" s="56">
        <v>1.628398538004818</v>
      </c>
      <c r="BS161" s="56">
        <v>2.087859578274533</v>
      </c>
      <c r="BT161" s="56">
        <v>2.361445821431364</v>
      </c>
      <c r="BU161" s="56">
        <v>3.2391693405699846</v>
      </c>
      <c r="BV161" s="56">
        <v>3.630692362416628</v>
      </c>
      <c r="BW161" s="56">
        <v>0.7157501435229658</v>
      </c>
      <c r="BX161" s="56">
        <v>1.0621634044728303</v>
      </c>
      <c r="BY161" s="56">
        <v>7.756947433402483</v>
      </c>
      <c r="BZ161" s="56">
        <v>1.2189718605980344</v>
      </c>
      <c r="CA161" s="56">
        <v>4.34981458040751</v>
      </c>
      <c r="CB161" s="56">
        <v>0.838477378682564</v>
      </c>
      <c r="CC161" s="55">
        <v>1.4029654419585498</v>
      </c>
      <c r="CD161" s="55">
        <v>12.919196729138626</v>
      </c>
      <c r="CE161" s="55">
        <v>3.560450347411405</v>
      </c>
      <c r="CF161" s="55">
        <v>13.15568697434515</v>
      </c>
      <c r="CG161" s="56">
        <v>0</v>
      </c>
      <c r="CH161" s="56">
        <v>0</v>
      </c>
      <c r="CI161" s="56">
        <v>0</v>
      </c>
      <c r="CJ161" s="56">
        <v>5.771398908653275</v>
      </c>
      <c r="CK161" s="56">
        <v>1.095783698969877</v>
      </c>
      <c r="CL161" s="56">
        <v>1.1983910169563723</v>
      </c>
      <c r="CM161" s="56">
        <v>0.9575121160085166</v>
      </c>
      <c r="CN161" s="56">
        <v>0.047351452935592994</v>
      </c>
      <c r="CO161" s="56">
        <v>0.229397063675879</v>
      </c>
      <c r="CP161" s="56">
        <v>0</v>
      </c>
      <c r="CQ161" s="56">
        <v>0</v>
      </c>
      <c r="CR161" s="56">
        <v>0</v>
      </c>
      <c r="CS161" s="56">
        <v>0</v>
      </c>
      <c r="CT161" s="56">
        <v>0</v>
      </c>
      <c r="CU161" s="55">
        <v>0</v>
      </c>
      <c r="CV161" s="56">
        <v>0</v>
      </c>
      <c r="CW161" s="56">
        <v>0</v>
      </c>
      <c r="CX161" s="56">
        <v>0</v>
      </c>
      <c r="CY161" s="56">
        <v>0</v>
      </c>
      <c r="CZ161" s="55">
        <v>185.79221180493082</v>
      </c>
      <c r="DA161" s="56">
        <v>3.9461574308657976</v>
      </c>
      <c r="DB161" s="56">
        <v>9.970939380858137</v>
      </c>
      <c r="DC161" s="56">
        <v>60.037249216266055</v>
      </c>
      <c r="DD161" s="56">
        <v>64.8356336213117</v>
      </c>
      <c r="DE161" s="56">
        <v>6.872426361433742</v>
      </c>
      <c r="DF161" s="130">
        <v>44.672262208034866</v>
      </c>
      <c r="DG161" s="131">
        <v>19.870012378259784</v>
      </c>
      <c r="DH161" s="131">
        <v>7.898315170711269</v>
      </c>
      <c r="DI161" s="55">
        <v>25.875210357303843</v>
      </c>
      <c r="DJ161" s="56">
        <v>2.6198138619979794</v>
      </c>
      <c r="DK161" s="56">
        <v>8.69635372196534</v>
      </c>
      <c r="DL161" s="56">
        <v>0.27852228881461794</v>
      </c>
      <c r="DM161" s="55">
        <v>20.391234386513226</v>
      </c>
      <c r="DN161" s="56">
        <v>19.24659820372187</v>
      </c>
      <c r="DO161" s="56">
        <v>0.445343339358225</v>
      </c>
      <c r="DP161" s="55">
        <v>3.2423869252008526</v>
      </c>
      <c r="DQ161" s="55">
        <v>0.42302178306702376</v>
      </c>
      <c r="DR161" s="56">
        <v>0.0685140175686097</v>
      </c>
      <c r="DS161" s="56">
        <v>0</v>
      </c>
      <c r="DT161" s="55">
        <v>3.0700633662636156</v>
      </c>
      <c r="DU161" s="55">
        <v>0</v>
      </c>
      <c r="DV161" s="56">
        <v>0</v>
      </c>
      <c r="DW161" s="56">
        <v>0</v>
      </c>
      <c r="DX161" s="56">
        <v>0</v>
      </c>
      <c r="DY161" s="132">
        <v>101.77256425791792</v>
      </c>
      <c r="DZ161" s="55">
        <v>86.25193032826229</v>
      </c>
      <c r="EA161" s="56">
        <v>32.823076077026215</v>
      </c>
      <c r="EB161" s="56">
        <v>5.21062305179097</v>
      </c>
      <c r="EC161" s="56">
        <v>3.4600726420114447</v>
      </c>
      <c r="ED161" s="56">
        <v>7.3028998950359165</v>
      </c>
      <c r="EE161" s="56">
        <v>7.725610791146906</v>
      </c>
      <c r="EF161" s="56">
        <v>29.72962371234628</v>
      </c>
      <c r="EG161" s="55">
        <v>15.520659360081478</v>
      </c>
      <c r="EH161" s="56">
        <v>4.746174469251119</v>
      </c>
      <c r="EI161" s="56">
        <v>10.774483619309068</v>
      </c>
      <c r="EJ161" s="56">
        <v>0</v>
      </c>
    </row>
    <row r="162" spans="1:140" ht="12.75">
      <c r="A162" s="16">
        <v>142</v>
      </c>
      <c r="B162" s="16" t="s">
        <v>281</v>
      </c>
      <c r="C162" s="16">
        <v>4</v>
      </c>
      <c r="D162" s="16" t="s">
        <v>282</v>
      </c>
      <c r="E162" s="16">
        <v>334.2516178287355</v>
      </c>
      <c r="F162" s="23">
        <v>2.229830672639997</v>
      </c>
      <c r="G162" s="23">
        <v>149.9</v>
      </c>
      <c r="H162" s="54">
        <v>0.3342516178287355</v>
      </c>
      <c r="I162" s="111" t="s">
        <v>281</v>
      </c>
      <c r="J162" s="112" t="s">
        <v>781</v>
      </c>
      <c r="K162" s="113" t="s">
        <v>780</v>
      </c>
      <c r="L162" s="114">
        <v>149910.8</v>
      </c>
      <c r="M162" s="125">
        <v>924.7938774257759</v>
      </c>
      <c r="N162" s="126">
        <v>831.7522419904155</v>
      </c>
      <c r="O162" s="127">
        <v>1018.0746396490871</v>
      </c>
      <c r="P162" s="128">
        <v>488.4814836556139</v>
      </c>
      <c r="Q162" s="125">
        <v>270.8912233141308</v>
      </c>
      <c r="R162" s="57">
        <v>44.68702054821934</v>
      </c>
      <c r="S162" s="55">
        <v>13.930604065884513</v>
      </c>
      <c r="T162" s="56">
        <v>13.522508051454599</v>
      </c>
      <c r="U162" s="56">
        <v>0.22298306726399966</v>
      </c>
      <c r="V162" s="56">
        <v>0.01136335740987307</v>
      </c>
      <c r="W162" s="57">
        <v>3.418032590046881</v>
      </c>
      <c r="X162" s="55">
        <v>78.97736520650948</v>
      </c>
      <c r="Y162" s="55">
        <v>53.148645727992914</v>
      </c>
      <c r="Z162" s="55">
        <v>16.58191404488536</v>
      </c>
      <c r="AA162" s="55">
        <v>0.006670633470036849</v>
      </c>
      <c r="AB162" s="55">
        <v>0.24323844579576656</v>
      </c>
      <c r="AC162" s="56">
        <v>24.116954882503464</v>
      </c>
      <c r="AD162" s="56">
        <v>12.199874858916104</v>
      </c>
      <c r="AE162" s="55">
        <v>2.9264916203502356</v>
      </c>
      <c r="AF162" s="55">
        <v>1.560267172211742</v>
      </c>
      <c r="AG162" s="55">
        <v>0.6164018202824613</v>
      </c>
      <c r="AH162" s="55">
        <v>1.0686568279270072</v>
      </c>
      <c r="AI162" s="55">
        <v>3.0382053861362897</v>
      </c>
      <c r="AJ162" s="56">
        <v>0</v>
      </c>
      <c r="AK162" s="57">
        <v>0</v>
      </c>
      <c r="AL162" s="56">
        <v>0</v>
      </c>
      <c r="AM162" s="56">
        <v>3.029178684924635</v>
      </c>
      <c r="AN162" s="56">
        <v>0.009026701211653864</v>
      </c>
      <c r="AO162" s="56">
        <v>0</v>
      </c>
      <c r="AP162" s="55">
        <v>0.34000752447455423</v>
      </c>
      <c r="AQ162" s="55">
        <v>0.3771593507605856</v>
      </c>
      <c r="AR162" s="55">
        <v>1.59430074417587</v>
      </c>
      <c r="AS162" s="55">
        <v>0.022024630647024767</v>
      </c>
      <c r="AT162" s="55">
        <v>0.5654556576310713</v>
      </c>
      <c r="AU162" s="56">
        <v>0.2387905341042807</v>
      </c>
      <c r="AV162" s="56">
        <v>0.23165228922799427</v>
      </c>
      <c r="AW162" s="56">
        <v>1.5609282319886225E-05</v>
      </c>
      <c r="AX162" s="55">
        <v>111.79928330713999</v>
      </c>
      <c r="AY162" s="56">
        <v>109.80796580366459</v>
      </c>
      <c r="AZ162" s="56">
        <v>1.8818010443543762</v>
      </c>
      <c r="BA162" s="56">
        <v>0.10957069137113537</v>
      </c>
      <c r="BB162" s="55">
        <v>15.775581212294245</v>
      </c>
      <c r="BC162" s="55">
        <v>76.02387553131597</v>
      </c>
      <c r="BD162" s="56">
        <v>54.19446097279183</v>
      </c>
      <c r="BE162" s="56">
        <v>12.698804889307509</v>
      </c>
      <c r="BF162" s="55">
        <v>13.99151362009942</v>
      </c>
      <c r="BG162" s="56">
        <v>5.196177326783661</v>
      </c>
      <c r="BH162" s="56">
        <v>1.1165513091785249</v>
      </c>
      <c r="BI162" s="56">
        <v>1.1119385661339944</v>
      </c>
      <c r="BJ162" s="56">
        <v>1.084688361345547</v>
      </c>
      <c r="BK162" s="129">
        <v>364.45813110196207</v>
      </c>
      <c r="BL162" s="55">
        <v>51.555605066479536</v>
      </c>
      <c r="BM162" s="56">
        <v>7.476232532946259</v>
      </c>
      <c r="BN162" s="56">
        <v>3.726603420167193</v>
      </c>
      <c r="BO162" s="56">
        <v>1.7954603670983014</v>
      </c>
      <c r="BP162" s="56">
        <v>2.068951669926383</v>
      </c>
      <c r="BQ162" s="56">
        <v>2.1190181094357445</v>
      </c>
      <c r="BR162" s="56">
        <v>0.45742721671820846</v>
      </c>
      <c r="BS162" s="56">
        <v>5.1975408042649365</v>
      </c>
      <c r="BT162" s="56">
        <v>0.2564765847423935</v>
      </c>
      <c r="BU162" s="56">
        <v>7.122595570165726</v>
      </c>
      <c r="BV162" s="56">
        <v>0.822039506159663</v>
      </c>
      <c r="BW162" s="56">
        <v>0.5648670409336752</v>
      </c>
      <c r="BX162" s="56">
        <v>1.6827173225678203</v>
      </c>
      <c r="BY162" s="56">
        <v>1.5085117283077671</v>
      </c>
      <c r="BZ162" s="56">
        <v>2.966786915952687</v>
      </c>
      <c r="CA162" s="56">
        <v>3.250472280849679</v>
      </c>
      <c r="CB162" s="56">
        <v>2.5670425346272587</v>
      </c>
      <c r="CC162" s="55">
        <v>0.9684065457592116</v>
      </c>
      <c r="CD162" s="55">
        <v>10.68392003778247</v>
      </c>
      <c r="CE162" s="55">
        <v>1.5838011670940322</v>
      </c>
      <c r="CF162" s="55">
        <v>16.53298494838264</v>
      </c>
      <c r="CG162" s="56">
        <v>0.4843845139909867</v>
      </c>
      <c r="CH162" s="56">
        <v>0.0034172988203651773</v>
      </c>
      <c r="CI162" s="56">
        <v>0.726104456783634</v>
      </c>
      <c r="CJ162" s="56">
        <v>2.5401425380959877</v>
      </c>
      <c r="CK162" s="56">
        <v>0.6029572252299368</v>
      </c>
      <c r="CL162" s="56">
        <v>5.09293393137786</v>
      </c>
      <c r="CM162" s="56">
        <v>0.5555972618383732</v>
      </c>
      <c r="CN162" s="56">
        <v>0.06889296835184656</v>
      </c>
      <c r="CO162" s="56">
        <v>3.8135397849921424</v>
      </c>
      <c r="CP162" s="56">
        <v>0</v>
      </c>
      <c r="CQ162" s="56">
        <v>0</v>
      </c>
      <c r="CR162" s="56">
        <v>0</v>
      </c>
      <c r="CS162" s="56">
        <v>0</v>
      </c>
      <c r="CT162" s="56">
        <v>0</v>
      </c>
      <c r="CU162" s="55">
        <v>0.05114848296453625</v>
      </c>
      <c r="CV162" s="56">
        <v>0.001692739949356551</v>
      </c>
      <c r="CW162" s="56">
        <v>0</v>
      </c>
      <c r="CX162" s="56">
        <v>0</v>
      </c>
      <c r="CY162" s="56">
        <v>0</v>
      </c>
      <c r="CZ162" s="55">
        <v>191.33944985951646</v>
      </c>
      <c r="DA162" s="56">
        <v>7.740843221435681</v>
      </c>
      <c r="DB162" s="56">
        <v>3.3789653580662633</v>
      </c>
      <c r="DC162" s="56">
        <v>102.95315614352</v>
      </c>
      <c r="DD162" s="56">
        <v>52.37250418248719</v>
      </c>
      <c r="DE162" s="56">
        <v>4.151713552325784</v>
      </c>
      <c r="DF162" s="130">
        <v>41.69400069908239</v>
      </c>
      <c r="DG162" s="131">
        <v>32.43146591172884</v>
      </c>
      <c r="DH162" s="131">
        <v>3.8225104528826477</v>
      </c>
      <c r="DI162" s="55">
        <v>25.84051315849159</v>
      </c>
      <c r="DJ162" s="56">
        <v>4.6432271724252026</v>
      </c>
      <c r="DK162" s="56">
        <v>10.853100643849544</v>
      </c>
      <c r="DL162" s="56">
        <v>0.40482927180696787</v>
      </c>
      <c r="DM162" s="55">
        <v>8.414663920144513</v>
      </c>
      <c r="DN162" s="56">
        <v>7.109267644492592</v>
      </c>
      <c r="DO162" s="56">
        <v>0.6619339633969001</v>
      </c>
      <c r="DP162" s="55">
        <v>0.5299326666257536</v>
      </c>
      <c r="DQ162" s="55">
        <v>0.5605069147786551</v>
      </c>
      <c r="DR162" s="56">
        <v>0.14879895244371988</v>
      </c>
      <c r="DS162" s="56">
        <v>0</v>
      </c>
      <c r="DT162" s="55">
        <v>14.675386963447599</v>
      </c>
      <c r="DU162" s="55">
        <v>0.027860501044621205</v>
      </c>
      <c r="DV162" s="56">
        <v>0</v>
      </c>
      <c r="DW162" s="56">
        <v>0</v>
      </c>
      <c r="DX162" s="56">
        <v>0</v>
      </c>
      <c r="DY162" s="132">
        <v>71.85426266820002</v>
      </c>
      <c r="DZ162" s="55">
        <v>54.067525488490496</v>
      </c>
      <c r="EA162" s="56">
        <v>11.820822782614728</v>
      </c>
      <c r="EB162" s="56">
        <v>4.127453125458606</v>
      </c>
      <c r="EC162" s="56">
        <v>6.838533314477677</v>
      </c>
      <c r="ED162" s="56">
        <v>10.848984862998531</v>
      </c>
      <c r="EE162" s="56">
        <v>5.37515042278475</v>
      </c>
      <c r="EF162" s="56">
        <v>15.056593654359794</v>
      </c>
      <c r="EG162" s="55">
        <v>17.786737179709537</v>
      </c>
      <c r="EH162" s="56">
        <v>10.470319683438419</v>
      </c>
      <c r="EI162" s="56">
        <v>3.6781692846679497</v>
      </c>
      <c r="EJ162" s="56">
        <v>3.3081539155284343</v>
      </c>
    </row>
    <row r="163" spans="1:140" ht="12.75">
      <c r="A163" s="15">
        <v>143</v>
      </c>
      <c r="B163" s="15" t="s">
        <v>283</v>
      </c>
      <c r="C163" s="15">
        <v>3</v>
      </c>
      <c r="D163" s="15" t="s">
        <v>284</v>
      </c>
      <c r="E163" s="15">
        <v>7.2935947504394525</v>
      </c>
      <c r="F163" s="22">
        <v>1.5194989063415527</v>
      </c>
      <c r="G163" s="22">
        <v>4.8</v>
      </c>
      <c r="H163" s="54">
        <v>0.007293594750439452</v>
      </c>
      <c r="I163" s="111" t="s">
        <v>283</v>
      </c>
      <c r="J163" s="112" t="s">
        <v>779</v>
      </c>
      <c r="K163" s="113" t="s">
        <v>780</v>
      </c>
      <c r="L163" s="114">
        <v>4800.859</v>
      </c>
      <c r="M163" s="125">
        <v>1301.612440606983</v>
      </c>
      <c r="N163" s="126">
        <v>1040.6513915381195</v>
      </c>
      <c r="O163" s="127">
        <v>1778.6068722660718</v>
      </c>
      <c r="P163" s="128">
        <v>864.6677604986941</v>
      </c>
      <c r="Q163" s="125">
        <v>572.3690281260083</v>
      </c>
      <c r="R163" s="57">
        <v>65.47817796773452</v>
      </c>
      <c r="S163" s="55">
        <v>8.322268993944625</v>
      </c>
      <c r="T163" s="56">
        <v>7.947765181189449</v>
      </c>
      <c r="U163" s="56">
        <v>0.15194989063415526</v>
      </c>
      <c r="V163" s="56">
        <v>0.07269532389932717</v>
      </c>
      <c r="W163" s="57">
        <v>220.08561384535557</v>
      </c>
      <c r="X163" s="55">
        <v>61.721454431384046</v>
      </c>
      <c r="Y163" s="55">
        <v>37.8517886069972</v>
      </c>
      <c r="Z163" s="55">
        <v>17.48277547830503</v>
      </c>
      <c r="AA163" s="55">
        <v>0</v>
      </c>
      <c r="AB163" s="55">
        <v>0.16342700337585417</v>
      </c>
      <c r="AC163" s="56">
        <v>10.701999371362497</v>
      </c>
      <c r="AD163" s="56">
        <v>9.503576339150971</v>
      </c>
      <c r="AE163" s="55">
        <v>0.7450833277961297</v>
      </c>
      <c r="AF163" s="55">
        <v>1.2538485300234812</v>
      </c>
      <c r="AG163" s="55">
        <v>0.56332418844211</v>
      </c>
      <c r="AH163" s="55">
        <v>135.90155428434784</v>
      </c>
      <c r="AI163" s="55">
        <v>4.103386498124606</v>
      </c>
      <c r="AJ163" s="56">
        <v>1.0579919135304745</v>
      </c>
      <c r="AK163" s="57">
        <v>0</v>
      </c>
      <c r="AL163" s="56">
        <v>1.8111092202457937</v>
      </c>
      <c r="AM163" s="56">
        <v>1.2342853643483385</v>
      </c>
      <c r="AN163" s="56">
        <v>0</v>
      </c>
      <c r="AO163" s="56">
        <v>0</v>
      </c>
      <c r="AP163" s="55">
        <v>0.11295478579979124</v>
      </c>
      <c r="AQ163" s="55">
        <v>0.003913882911370652</v>
      </c>
      <c r="AR163" s="55">
        <v>0</v>
      </c>
      <c r="AS163" s="55">
        <v>0</v>
      </c>
      <c r="AT163" s="55">
        <v>0.209612488098484</v>
      </c>
      <c r="AU163" s="56">
        <v>0.013124734552712337</v>
      </c>
      <c r="AV163" s="56">
        <v>0.008683862617085817</v>
      </c>
      <c r="AW163" s="56">
        <v>0.1788367456740554</v>
      </c>
      <c r="AX163" s="55">
        <v>180.56639447232254</v>
      </c>
      <c r="AY163" s="56">
        <v>179.6539327649489</v>
      </c>
      <c r="AZ163" s="56">
        <v>0.8540534100251643</v>
      </c>
      <c r="BA163" s="56">
        <v>0.058385384782181686</v>
      </c>
      <c r="BB163" s="57">
        <v>21.10039057593651</v>
      </c>
      <c r="BC163" s="55">
        <v>85.95845035232236</v>
      </c>
      <c r="BD163" s="56">
        <v>37.05811814094102</v>
      </c>
      <c r="BE163" s="56">
        <v>35.42799319871714</v>
      </c>
      <c r="BF163" s="55">
        <v>4.673551129079192</v>
      </c>
      <c r="BG163" s="56">
        <v>2.9853636609615073</v>
      </c>
      <c r="BH163" s="56">
        <v>0.0461459084717964</v>
      </c>
      <c r="BI163" s="56">
        <v>0.97131159236295</v>
      </c>
      <c r="BJ163" s="56">
        <v>0.6212096626874483</v>
      </c>
      <c r="BK163" s="129">
        <v>338.0151343749109</v>
      </c>
      <c r="BL163" s="55">
        <v>62.360923326429706</v>
      </c>
      <c r="BM163" s="56">
        <v>2.0383373058863006</v>
      </c>
      <c r="BN163" s="56">
        <v>1.4145093617621345</v>
      </c>
      <c r="BO163" s="56">
        <v>4.772718798864952</v>
      </c>
      <c r="BP163" s="56">
        <v>3.223900139537528</v>
      </c>
      <c r="BQ163" s="56">
        <v>8.70008471400639</v>
      </c>
      <c r="BR163" s="56">
        <v>0.8250606818488108</v>
      </c>
      <c r="BS163" s="56">
        <v>1.2151200441421002</v>
      </c>
      <c r="BT163" s="56">
        <v>1.1934655860544956</v>
      </c>
      <c r="BU163" s="56">
        <v>7.19130680571956</v>
      </c>
      <c r="BV163" s="56">
        <v>4.922546152678094</v>
      </c>
      <c r="BW163" s="56">
        <v>0.33119697954053634</v>
      </c>
      <c r="BX163" s="56">
        <v>0.9819805164034184</v>
      </c>
      <c r="BY163" s="56">
        <v>9.188772259297762</v>
      </c>
      <c r="BZ163" s="56">
        <v>1.8754289596924216</v>
      </c>
      <c r="CA163" s="56">
        <v>5.814459454026873</v>
      </c>
      <c r="CB163" s="56">
        <v>2.4599951800292406</v>
      </c>
      <c r="CC163" s="55">
        <v>1.2490243933429412</v>
      </c>
      <c r="CD163" s="55">
        <v>11.203126357178995</v>
      </c>
      <c r="CE163" s="55">
        <v>3.3229407487285085</v>
      </c>
      <c r="CF163" s="55">
        <v>11.991164497853404</v>
      </c>
      <c r="CG163" s="56">
        <v>0</v>
      </c>
      <c r="CH163" s="56">
        <v>0</v>
      </c>
      <c r="CI163" s="56">
        <v>0</v>
      </c>
      <c r="CJ163" s="56">
        <v>5.3248054150309345</v>
      </c>
      <c r="CK163" s="56">
        <v>1.0174408371501849</v>
      </c>
      <c r="CL163" s="56">
        <v>1.0166909713449197</v>
      </c>
      <c r="CM163" s="56">
        <v>0.7954534803042539</v>
      </c>
      <c r="CN163" s="56">
        <v>0.036830908801945644</v>
      </c>
      <c r="CO163" s="56">
        <v>0.20611311434057944</v>
      </c>
      <c r="CP163" s="56">
        <v>0</v>
      </c>
      <c r="CQ163" s="56">
        <v>0</v>
      </c>
      <c r="CR163" s="56">
        <v>0</v>
      </c>
      <c r="CS163" s="56">
        <v>0</v>
      </c>
      <c r="CT163" s="56">
        <v>0</v>
      </c>
      <c r="CU163" s="55">
        <v>0</v>
      </c>
      <c r="CV163" s="56">
        <v>0</v>
      </c>
      <c r="CW163" s="56">
        <v>0</v>
      </c>
      <c r="CX163" s="56">
        <v>0</v>
      </c>
      <c r="CY163" s="56">
        <v>0</v>
      </c>
      <c r="CZ163" s="55">
        <v>159.93973161886237</v>
      </c>
      <c r="DA163" s="56">
        <v>3.6488615891447753</v>
      </c>
      <c r="DB163" s="56">
        <v>8.566239916648248</v>
      </c>
      <c r="DC163" s="56">
        <v>51.536922871511116</v>
      </c>
      <c r="DD163" s="56">
        <v>55.72723548015052</v>
      </c>
      <c r="DE163" s="56">
        <v>6.126543187375426</v>
      </c>
      <c r="DF163" s="130">
        <v>39.24980925288578</v>
      </c>
      <c r="DG163" s="131">
        <v>17.001857375940432</v>
      </c>
      <c r="DH163" s="131">
        <v>6.990094897600616</v>
      </c>
      <c r="DI163" s="55">
        <v>23.233092244533736</v>
      </c>
      <c r="DJ163" s="56">
        <v>2.332838769061953</v>
      </c>
      <c r="DK163" s="56">
        <v>7.812022806751874</v>
      </c>
      <c r="DL163" s="56">
        <v>0.22893611330805588</v>
      </c>
      <c r="DM163" s="55">
        <v>12.808926485864301</v>
      </c>
      <c r="DN163" s="56">
        <v>11.83693793131604</v>
      </c>
      <c r="DO163" s="56">
        <v>0.36992754838248737</v>
      </c>
      <c r="DP163" s="55">
        <v>7.803534742428385</v>
      </c>
      <c r="DQ163" s="55">
        <v>0.37455380380886</v>
      </c>
      <c r="DR163" s="56">
        <v>0.059195656443982204</v>
      </c>
      <c r="DS163" s="56">
        <v>0</v>
      </c>
      <c r="DT163" s="55">
        <v>4.478217335689299</v>
      </c>
      <c r="DU163" s="55">
        <v>0</v>
      </c>
      <c r="DV163" s="56">
        <v>0</v>
      </c>
      <c r="DW163" s="56">
        <v>0</v>
      </c>
      <c r="DX163" s="56">
        <v>0</v>
      </c>
      <c r="DY163" s="132">
        <v>98.92954573337813</v>
      </c>
      <c r="DZ163" s="55">
        <v>83.94751855865793</v>
      </c>
      <c r="EA163" s="56">
        <v>31.784520228567427</v>
      </c>
      <c r="EB163" s="56">
        <v>5.0595716308269</v>
      </c>
      <c r="EC163" s="56">
        <v>3.2398931107953803</v>
      </c>
      <c r="ED163" s="56">
        <v>7.295206961920773</v>
      </c>
      <c r="EE163" s="56">
        <v>7.661378932395222</v>
      </c>
      <c r="EF163" s="56">
        <v>28.906951860073374</v>
      </c>
      <c r="EG163" s="55">
        <v>14.982025091759619</v>
      </c>
      <c r="EH163" s="56">
        <v>4.517324920394454</v>
      </c>
      <c r="EI163" s="56">
        <v>10.464700171365166</v>
      </c>
      <c r="EJ163" s="56">
        <v>0</v>
      </c>
    </row>
    <row r="164" spans="1:140" ht="12.75">
      <c r="A164" s="17">
        <v>144</v>
      </c>
      <c r="B164" s="17" t="s">
        <v>285</v>
      </c>
      <c r="C164" s="17">
        <v>1</v>
      </c>
      <c r="D164" s="17" t="s">
        <v>286</v>
      </c>
      <c r="E164" s="17">
        <v>0.8661642512502812</v>
      </c>
      <c r="F164" s="20">
        <v>0.24060118090285587</v>
      </c>
      <c r="G164" s="20">
        <v>3.6</v>
      </c>
      <c r="H164" s="54">
        <v>0.0008661642512502812</v>
      </c>
      <c r="I164" s="111" t="s">
        <v>285</v>
      </c>
      <c r="J164" s="112" t="s">
        <v>779</v>
      </c>
      <c r="K164" s="113" t="s">
        <v>780</v>
      </c>
      <c r="L164" s="114">
        <v>3632.983</v>
      </c>
      <c r="M164" s="125">
        <v>1224.1062509788787</v>
      </c>
      <c r="N164" s="126">
        <v>917.972904501543</v>
      </c>
      <c r="O164" s="127">
        <v>1710.155552291128</v>
      </c>
      <c r="P164" s="128">
        <v>825.5027893056476</v>
      </c>
      <c r="Q164" s="125">
        <v>698.3897254680245</v>
      </c>
      <c r="R164" s="57">
        <v>51.25562106951781</v>
      </c>
      <c r="S164" s="55">
        <v>1.5274803102574384</v>
      </c>
      <c r="T164" s="56">
        <v>1.4587434072771603</v>
      </c>
      <c r="U164" s="56">
        <v>0.024060118090285586</v>
      </c>
      <c r="V164" s="56">
        <v>0.01212777488912004</v>
      </c>
      <c r="W164" s="57">
        <v>295.4321558895266</v>
      </c>
      <c r="X164" s="55">
        <v>43.19962411054497</v>
      </c>
      <c r="Y164" s="55">
        <v>121.72121366931803</v>
      </c>
      <c r="Z164" s="55">
        <v>31.043415287107038</v>
      </c>
      <c r="AA164" s="55">
        <v>0</v>
      </c>
      <c r="AB164" s="55">
        <v>0.24512363531566206</v>
      </c>
      <c r="AC164" s="56">
        <v>88.1678224203086</v>
      </c>
      <c r="AD164" s="56">
        <v>2.2648330586738226</v>
      </c>
      <c r="AE164" s="55">
        <v>2.3938537559906004</v>
      </c>
      <c r="AF164" s="55">
        <v>1.2478258224715062</v>
      </c>
      <c r="AG164" s="55">
        <v>0.5606164410898702</v>
      </c>
      <c r="AH164" s="55">
        <v>138.0629361601747</v>
      </c>
      <c r="AI164" s="55">
        <v>1.4642540303656804</v>
      </c>
      <c r="AJ164" s="56">
        <v>0.8929824334438119</v>
      </c>
      <c r="AK164" s="57">
        <v>0</v>
      </c>
      <c r="AL164" s="56">
        <v>0.1577298875331924</v>
      </c>
      <c r="AM164" s="56">
        <v>0.41354170938867585</v>
      </c>
      <c r="AN164" s="56">
        <v>0</v>
      </c>
      <c r="AO164" s="56">
        <v>0</v>
      </c>
      <c r="AP164" s="55">
        <v>0.15139624930807546</v>
      </c>
      <c r="AQ164" s="55">
        <v>0.005339964431432791</v>
      </c>
      <c r="AR164" s="55">
        <v>0</v>
      </c>
      <c r="AS164" s="55">
        <v>0</v>
      </c>
      <c r="AT164" s="55">
        <v>0.16290745098449402</v>
      </c>
      <c r="AU164" s="56">
        <v>0.014874828756424128</v>
      </c>
      <c r="AV164" s="56">
        <v>0.009749563925842758</v>
      </c>
      <c r="AW164" s="56">
        <v>0.1371682719131909</v>
      </c>
      <c r="AX164" s="55">
        <v>47.69075440209876</v>
      </c>
      <c r="AY164" s="56">
        <v>46.97096022744945</v>
      </c>
      <c r="AZ164" s="56">
        <v>0.6624693812219875</v>
      </c>
      <c r="BA164" s="56">
        <v>0.05731653575037372</v>
      </c>
      <c r="BB164" s="55">
        <v>19.047708178100475</v>
      </c>
      <c r="BC164" s="55">
        <v>54.20600646906412</v>
      </c>
      <c r="BD164" s="56">
        <v>22.54712174540866</v>
      </c>
      <c r="BE164" s="56">
        <v>23.174173950167123</v>
      </c>
      <c r="BF164" s="55">
        <v>6.168603046036824</v>
      </c>
      <c r="BG164" s="56">
        <v>3.001927066545591</v>
      </c>
      <c r="BH164" s="56">
        <v>0.08918841624086872</v>
      </c>
      <c r="BI164" s="56">
        <v>0.5288271373689334</v>
      </c>
      <c r="BJ164" s="56">
        <v>2.49487817586815</v>
      </c>
      <c r="BK164" s="129">
        <v>285.56643397450523</v>
      </c>
      <c r="BL164" s="55">
        <v>52.18964690999105</v>
      </c>
      <c r="BM164" s="56">
        <v>3.3343866459050315</v>
      </c>
      <c r="BN164" s="56">
        <v>0.30789849553383547</v>
      </c>
      <c r="BO164" s="56">
        <v>1.311046597245294</v>
      </c>
      <c r="BP164" s="56">
        <v>1.943562631589523</v>
      </c>
      <c r="BQ164" s="56">
        <v>9.924637687542166</v>
      </c>
      <c r="BR164" s="56">
        <v>1.2768680723251389</v>
      </c>
      <c r="BS164" s="56">
        <v>2.616511004868451</v>
      </c>
      <c r="BT164" s="56">
        <v>1.2089046384197228</v>
      </c>
      <c r="BU164" s="56">
        <v>5.028699556259966</v>
      </c>
      <c r="BV164" s="56">
        <v>8.270980073399738</v>
      </c>
      <c r="BW164" s="56">
        <v>0.13863538585234225</v>
      </c>
      <c r="BX164" s="56">
        <v>1.4136564910983618</v>
      </c>
      <c r="BY164" s="56">
        <v>4.974856749949009</v>
      </c>
      <c r="BZ164" s="56">
        <v>0.0863367651321242</v>
      </c>
      <c r="CA164" s="56">
        <v>4.045920391039539</v>
      </c>
      <c r="CB164" s="56">
        <v>3.03369710235363</v>
      </c>
      <c r="CC164" s="55">
        <v>1.05888742116327</v>
      </c>
      <c r="CD164" s="55">
        <v>9.527974669851194</v>
      </c>
      <c r="CE164" s="55">
        <v>2.9032450743645093</v>
      </c>
      <c r="CF164" s="55">
        <v>10.01332238548873</v>
      </c>
      <c r="CG164" s="56">
        <v>0</v>
      </c>
      <c r="CH164" s="56">
        <v>0</v>
      </c>
      <c r="CI164" s="56">
        <v>0</v>
      </c>
      <c r="CJ164" s="56">
        <v>4.381922513813029</v>
      </c>
      <c r="CK164" s="56">
        <v>0.807141128929037</v>
      </c>
      <c r="CL164" s="56">
        <v>0.8673506041729345</v>
      </c>
      <c r="CM164" s="56">
        <v>0.6749880194870166</v>
      </c>
      <c r="CN164" s="56">
        <v>0.03046807540800494</v>
      </c>
      <c r="CO164" s="56">
        <v>0.12655440446597188</v>
      </c>
      <c r="CP164" s="56">
        <v>0</v>
      </c>
      <c r="CQ164" s="56">
        <v>0</v>
      </c>
      <c r="CR164" s="56">
        <v>0</v>
      </c>
      <c r="CS164" s="56">
        <v>0</v>
      </c>
      <c r="CT164" s="56">
        <v>0</v>
      </c>
      <c r="CU164" s="55">
        <v>0</v>
      </c>
      <c r="CV164" s="56">
        <v>0</v>
      </c>
      <c r="CW164" s="56">
        <v>0</v>
      </c>
      <c r="CX164" s="56">
        <v>0</v>
      </c>
      <c r="CY164" s="56">
        <v>0</v>
      </c>
      <c r="CZ164" s="55">
        <v>135.06195872647902</v>
      </c>
      <c r="DA164" s="56">
        <v>1.0748715311907597</v>
      </c>
      <c r="DB164" s="56">
        <v>7.3040061018727584</v>
      </c>
      <c r="DC164" s="56">
        <v>43.40185461919309</v>
      </c>
      <c r="DD164" s="56">
        <v>47.29463363852789</v>
      </c>
      <c r="DE164" s="56">
        <v>5.12556210695178</v>
      </c>
      <c r="DF164" s="130">
        <v>32.951461650109565</v>
      </c>
      <c r="DG164" s="131">
        <v>16.932873068770206</v>
      </c>
      <c r="DH164" s="131">
        <v>8.764345993361378</v>
      </c>
      <c r="DI164" s="55">
        <v>19.3903577308234</v>
      </c>
      <c r="DJ164" s="56">
        <v>1.920072293209189</v>
      </c>
      <c r="DK164" s="56">
        <v>6.678602679946479</v>
      </c>
      <c r="DL164" s="56">
        <v>0.18834935368538744</v>
      </c>
      <c r="DM164" s="55">
        <v>12.981029638729385</v>
      </c>
      <c r="DN164" s="56">
        <v>12.160318394002944</v>
      </c>
      <c r="DO164" s="56">
        <v>0.3028503023548417</v>
      </c>
      <c r="DP164" s="55">
        <v>4.134541780129442</v>
      </c>
      <c r="DQ164" s="55">
        <v>0.31296870918471126</v>
      </c>
      <c r="DR164" s="56">
        <v>0.05133522507537194</v>
      </c>
      <c r="DS164" s="56">
        <v>0</v>
      </c>
      <c r="DT164" s="55">
        <v>5.041014505160085</v>
      </c>
      <c r="DU164" s="55">
        <v>0</v>
      </c>
      <c r="DV164" s="56">
        <v>0</v>
      </c>
      <c r="DW164" s="56">
        <v>0</v>
      </c>
      <c r="DX164" s="56">
        <v>0</v>
      </c>
      <c r="DY164" s="132">
        <v>113.03702769872581</v>
      </c>
      <c r="DZ164" s="55">
        <v>54.95877630035703</v>
      </c>
      <c r="EA164" s="56">
        <v>23.344339899195784</v>
      </c>
      <c r="EB164" s="56">
        <v>4.624277074789505</v>
      </c>
      <c r="EC164" s="56">
        <v>2.111474234809246</v>
      </c>
      <c r="ED164" s="56">
        <v>4.963959368926306</v>
      </c>
      <c r="EE164" s="56">
        <v>8.995439835529094</v>
      </c>
      <c r="EF164" s="56">
        <v>10.91928313454811</v>
      </c>
      <c r="EG164" s="55">
        <v>58.07825139836878</v>
      </c>
      <c r="EH164" s="56">
        <v>6.313687677591665</v>
      </c>
      <c r="EI164" s="56">
        <v>16.194039443619747</v>
      </c>
      <c r="EJ164" s="56">
        <v>35.57052152459838</v>
      </c>
    </row>
    <row r="165" spans="1:140" ht="12.75">
      <c r="A165" s="14">
        <v>145</v>
      </c>
      <c r="B165" s="14" t="s">
        <v>287</v>
      </c>
      <c r="C165" s="14">
        <v>2</v>
      </c>
      <c r="D165" s="14" t="s">
        <v>288</v>
      </c>
      <c r="E165" s="14">
        <v>0.15400162557271438</v>
      </c>
      <c r="F165" s="21">
        <v>0.08555645865150799</v>
      </c>
      <c r="G165" s="21">
        <v>1.8</v>
      </c>
      <c r="H165" s="54">
        <v>0.0001540016255727144</v>
      </c>
      <c r="I165" s="111" t="s">
        <v>287</v>
      </c>
      <c r="J165" s="112" t="s">
        <v>779</v>
      </c>
      <c r="K165" s="113" t="s">
        <v>780</v>
      </c>
      <c r="L165" s="114">
        <v>1799.981</v>
      </c>
      <c r="M165" s="125">
        <v>2571.971593033482</v>
      </c>
      <c r="N165" s="126">
        <v>1986.7283560062654</v>
      </c>
      <c r="O165" s="127">
        <v>3322.0603536219</v>
      </c>
      <c r="P165" s="128">
        <v>2077.631930559267</v>
      </c>
      <c r="Q165" s="125">
        <v>1891.9021923009188</v>
      </c>
      <c r="R165" s="57">
        <v>53.676199915443554</v>
      </c>
      <c r="S165" s="55">
        <v>0.45049364409957654</v>
      </c>
      <c r="T165" s="56">
        <v>0.4302212078905277</v>
      </c>
      <c r="U165" s="56">
        <v>0.008555645865150799</v>
      </c>
      <c r="V165" s="56">
        <v>0.003661149756580764</v>
      </c>
      <c r="W165" s="57">
        <v>1624.1838108291142</v>
      </c>
      <c r="X165" s="55">
        <v>83.86838527740015</v>
      </c>
      <c r="Y165" s="55">
        <v>57.98450094750999</v>
      </c>
      <c r="Z165" s="55">
        <v>3.4218861199090433</v>
      </c>
      <c r="AA165" s="55">
        <v>0</v>
      </c>
      <c r="AB165" s="55">
        <v>0.25963607393633603</v>
      </c>
      <c r="AC165" s="56">
        <v>46.74649343520848</v>
      </c>
      <c r="AD165" s="56">
        <v>7.556468651613545</v>
      </c>
      <c r="AE165" s="55">
        <v>2.633538909577379</v>
      </c>
      <c r="AF165" s="55">
        <v>0.5332667400378115</v>
      </c>
      <c r="AG165" s="55">
        <v>0.23958586229521314</v>
      </c>
      <c r="AH165" s="55">
        <v>0.41974887512701525</v>
      </c>
      <c r="AI165" s="55">
        <v>2.7812904691771747</v>
      </c>
      <c r="AJ165" s="56">
        <v>1.7268071162973389</v>
      </c>
      <c r="AK165" s="57">
        <v>0</v>
      </c>
      <c r="AL165" s="56">
        <v>0.07358966566869317</v>
      </c>
      <c r="AM165" s="56">
        <v>0.9808936872111428</v>
      </c>
      <c r="AN165" s="56">
        <v>0</v>
      </c>
      <c r="AO165" s="56">
        <v>0</v>
      </c>
      <c r="AP165" s="55">
        <v>0.09742880619295426</v>
      </c>
      <c r="AQ165" s="55">
        <v>0.016905734004970054</v>
      </c>
      <c r="AR165" s="55">
        <v>0</v>
      </c>
      <c r="AS165" s="55">
        <v>0</v>
      </c>
      <c r="AT165" s="55">
        <v>0.3323257301049289</v>
      </c>
      <c r="AU165" s="56">
        <v>0.024866929150918815</v>
      </c>
      <c r="AV165" s="56">
        <v>0.01656684153888291</v>
      </c>
      <c r="AW165" s="56">
        <v>0.2882363758284115</v>
      </c>
      <c r="AX165" s="55">
        <v>89.02421747785115</v>
      </c>
      <c r="AY165" s="56">
        <v>88.57187936983779</v>
      </c>
      <c r="AZ165" s="56">
        <v>0.42722673183772497</v>
      </c>
      <c r="BA165" s="56">
        <v>0.025089153718844813</v>
      </c>
      <c r="BB165" s="55">
        <v>20.889109385043508</v>
      </c>
      <c r="BC165" s="55">
        <v>64.290456399262</v>
      </c>
      <c r="BD165" s="56">
        <v>26.741782274368454</v>
      </c>
      <c r="BE165" s="56">
        <v>27.48549568023218</v>
      </c>
      <c r="BF165" s="55">
        <v>11.525927218120636</v>
      </c>
      <c r="BG165" s="56">
        <v>8.267465045464368</v>
      </c>
      <c r="BH165" s="56">
        <v>0.05452279774064281</v>
      </c>
      <c r="BI165" s="56">
        <v>0.3294590331786835</v>
      </c>
      <c r="BJ165" s="56">
        <v>2.841435548486345</v>
      </c>
      <c r="BK165" s="129">
        <v>417.9385226844061</v>
      </c>
      <c r="BL165" s="55">
        <v>77.661986432079</v>
      </c>
      <c r="BM165" s="56">
        <v>4.806889628279411</v>
      </c>
      <c r="BN165" s="56">
        <v>16.081597527973905</v>
      </c>
      <c r="BO165" s="56">
        <v>2.859219069534623</v>
      </c>
      <c r="BP165" s="56">
        <v>2.164600626339945</v>
      </c>
      <c r="BQ165" s="56">
        <v>2.9893482208978877</v>
      </c>
      <c r="BR165" s="56">
        <v>0.652984670393743</v>
      </c>
      <c r="BS165" s="56">
        <v>4.984102609971994</v>
      </c>
      <c r="BT165" s="56">
        <v>1.156128870249186</v>
      </c>
      <c r="BU165" s="56">
        <v>4.716944234411363</v>
      </c>
      <c r="BV165" s="56">
        <v>11.984009831214886</v>
      </c>
      <c r="BW165" s="56">
        <v>0.731346608658647</v>
      </c>
      <c r="BX165" s="56">
        <v>0.9305431557333106</v>
      </c>
      <c r="BY165" s="56">
        <v>6.560430360098246</v>
      </c>
      <c r="BZ165" s="56">
        <v>1.219929543700739</v>
      </c>
      <c r="CA165" s="56">
        <v>2.9952982837041056</v>
      </c>
      <c r="CB165" s="56">
        <v>2.3908863482447873</v>
      </c>
      <c r="CC165" s="55">
        <v>1.4627821071444642</v>
      </c>
      <c r="CD165" s="55">
        <v>14.263150555478086</v>
      </c>
      <c r="CE165" s="55">
        <v>3.617871521977176</v>
      </c>
      <c r="CF165" s="55">
        <v>12.755195749288465</v>
      </c>
      <c r="CG165" s="56">
        <v>0</v>
      </c>
      <c r="CH165" s="56">
        <v>0</v>
      </c>
      <c r="CI165" s="56">
        <v>0</v>
      </c>
      <c r="CJ165" s="56">
        <v>5.207043852129551</v>
      </c>
      <c r="CK165" s="56">
        <v>1.0282275201793796</v>
      </c>
      <c r="CL165" s="56">
        <v>1.3553031948670569</v>
      </c>
      <c r="CM165" s="56">
        <v>1.0978282548538012</v>
      </c>
      <c r="CN165" s="56">
        <v>0.052350552589166224</v>
      </c>
      <c r="CO165" s="56">
        <v>0.23877474262228324</v>
      </c>
      <c r="CP165" s="56">
        <v>0</v>
      </c>
      <c r="CQ165" s="56">
        <v>0</v>
      </c>
      <c r="CR165" s="56">
        <v>0</v>
      </c>
      <c r="CS165" s="56">
        <v>0</v>
      </c>
      <c r="CT165" s="56">
        <v>0</v>
      </c>
      <c r="CU165" s="55">
        <v>0</v>
      </c>
      <c r="CV165" s="56">
        <v>0</v>
      </c>
      <c r="CW165" s="56">
        <v>0</v>
      </c>
      <c r="CX165" s="56">
        <v>0</v>
      </c>
      <c r="CY165" s="56">
        <v>0</v>
      </c>
      <c r="CZ165" s="55">
        <v>204.72193873157553</v>
      </c>
      <c r="DA165" s="56">
        <v>1.3146638770075907</v>
      </c>
      <c r="DB165" s="56">
        <v>11.139000911676291</v>
      </c>
      <c r="DC165" s="56">
        <v>66.67037040946543</v>
      </c>
      <c r="DD165" s="56">
        <v>72.1779285448013</v>
      </c>
      <c r="DE165" s="56">
        <v>7.08600257447162</v>
      </c>
      <c r="DF165" s="130">
        <v>47.91766135309206</v>
      </c>
      <c r="DG165" s="131">
        <v>25.91420687218365</v>
      </c>
      <c r="DH165" s="131">
        <v>12.533310073828558</v>
      </c>
      <c r="DI165" s="55">
        <v>26.518624363257167</v>
      </c>
      <c r="DJ165" s="56">
        <v>2.6752726834338807</v>
      </c>
      <c r="DK165" s="56">
        <v>9.300731507721471</v>
      </c>
      <c r="DL165" s="56">
        <v>0.2615305383779051</v>
      </c>
      <c r="DM165" s="55">
        <v>17.995995513285973</v>
      </c>
      <c r="DN165" s="56">
        <v>16.721570949915584</v>
      </c>
      <c r="DO165" s="56">
        <v>0.49631635000591673</v>
      </c>
      <c r="DP165" s="55">
        <v>7.298193703155756</v>
      </c>
      <c r="DQ165" s="55">
        <v>0.42252668222609013</v>
      </c>
      <c r="DR165" s="56">
        <v>0.07627302732639955</v>
      </c>
      <c r="DS165" s="56">
        <v>0</v>
      </c>
      <c r="DT165" s="55">
        <v>3.302618194303162</v>
      </c>
      <c r="DU165" s="55">
        <v>0</v>
      </c>
      <c r="DV165" s="56">
        <v>0</v>
      </c>
      <c r="DW165" s="56">
        <v>0</v>
      </c>
      <c r="DX165" s="56">
        <v>0</v>
      </c>
      <c r="DY165" s="132">
        <v>76.4011397898089</v>
      </c>
      <c r="DZ165" s="55">
        <v>62.25532380619574</v>
      </c>
      <c r="EA165" s="56">
        <v>23.64319956710654</v>
      </c>
      <c r="EB165" s="56">
        <v>4.89967394100271</v>
      </c>
      <c r="EC165" s="56">
        <v>2.5709382487926264</v>
      </c>
      <c r="ED165" s="56">
        <v>4.971613589254553</v>
      </c>
      <c r="EE165" s="56">
        <v>8.381994032159227</v>
      </c>
      <c r="EF165" s="56">
        <v>17.78793776156526</v>
      </c>
      <c r="EG165" s="55">
        <v>14.145760427471178</v>
      </c>
      <c r="EH165" s="56">
        <v>6.638486739582251</v>
      </c>
      <c r="EI165" s="56">
        <v>7.507273687888929</v>
      </c>
      <c r="EJ165" s="56">
        <v>0</v>
      </c>
    </row>
    <row r="166" spans="1:140" ht="12.75">
      <c r="A166" s="14">
        <v>146</v>
      </c>
      <c r="B166" s="14" t="s">
        <v>289</v>
      </c>
      <c r="C166" s="14">
        <v>2</v>
      </c>
      <c r="D166" s="14" t="s">
        <v>290</v>
      </c>
      <c r="E166" s="14">
        <v>9.760029691831267</v>
      </c>
      <c r="F166" s="21">
        <v>0.3904011876732507</v>
      </c>
      <c r="G166" s="21">
        <v>25</v>
      </c>
      <c r="H166" s="54">
        <v>0.009760029691831268</v>
      </c>
      <c r="I166" s="111" t="s">
        <v>289</v>
      </c>
      <c r="J166" s="112" t="s">
        <v>779</v>
      </c>
      <c r="K166" s="113" t="s">
        <v>780</v>
      </c>
      <c r="L166" s="114">
        <v>25003.51</v>
      </c>
      <c r="M166" s="125">
        <v>1553.283279027625</v>
      </c>
      <c r="N166" s="126">
        <v>1244.5896852421763</v>
      </c>
      <c r="O166" s="127">
        <v>1880.2833823847338</v>
      </c>
      <c r="P166" s="128">
        <v>1163.1288967029031</v>
      </c>
      <c r="Q166" s="125">
        <v>888.5604461133657</v>
      </c>
      <c r="R166" s="57">
        <v>63.00347431220657</v>
      </c>
      <c r="S166" s="55">
        <v>6.470391557025394</v>
      </c>
      <c r="T166" s="56">
        <v>6.179224436889062</v>
      </c>
      <c r="U166" s="56">
        <v>0.03904011876732507</v>
      </c>
      <c r="V166" s="56">
        <v>0.02662026251514287</v>
      </c>
      <c r="W166" s="57">
        <v>379.9106605432597</v>
      </c>
      <c r="X166" s="55">
        <v>120.85895140322299</v>
      </c>
      <c r="Y166" s="55">
        <v>81.54275139770375</v>
      </c>
      <c r="Z166" s="55">
        <v>18.92134344338055</v>
      </c>
      <c r="AA166" s="55">
        <v>0</v>
      </c>
      <c r="AB166" s="55">
        <v>0.11062446832464723</v>
      </c>
      <c r="AC166" s="56">
        <v>31.73089298262524</v>
      </c>
      <c r="AD166" s="56">
        <v>30.77987850505789</v>
      </c>
      <c r="AE166" s="55">
        <v>1.8529802415740833</v>
      </c>
      <c r="AF166" s="55">
        <v>1.968835575485202</v>
      </c>
      <c r="AG166" s="55">
        <v>0.8845494092629396</v>
      </c>
      <c r="AH166" s="55">
        <v>165.0003939446902</v>
      </c>
      <c r="AI166" s="55">
        <v>6.299859499726239</v>
      </c>
      <c r="AJ166" s="56">
        <v>3.869511520582511</v>
      </c>
      <c r="AK166" s="57">
        <v>0</v>
      </c>
      <c r="AL166" s="56">
        <v>1.744444280023085</v>
      </c>
      <c r="AM166" s="56">
        <v>0.6859044990083393</v>
      </c>
      <c r="AN166" s="56">
        <v>0</v>
      </c>
      <c r="AO166" s="56">
        <v>0</v>
      </c>
      <c r="AP166" s="55">
        <v>0.09126798597476915</v>
      </c>
      <c r="AQ166" s="55">
        <v>0.04301156117681078</v>
      </c>
      <c r="AR166" s="55">
        <v>0</v>
      </c>
      <c r="AS166" s="55">
        <v>0</v>
      </c>
      <c r="AT166" s="55">
        <v>0.5057637907637769</v>
      </c>
      <c r="AU166" s="56">
        <v>0.07918848193713603</v>
      </c>
      <c r="AV166" s="56">
        <v>0.05250102885554868</v>
      </c>
      <c r="AW166" s="56">
        <v>0.3659910148615134</v>
      </c>
      <c r="AX166" s="55">
        <v>160.37620318107338</v>
      </c>
      <c r="AY166" s="56">
        <v>159.18593029538653</v>
      </c>
      <c r="AZ166" s="56">
        <v>1.0673781401091287</v>
      </c>
      <c r="BA166" s="56">
        <v>0.1229119431631799</v>
      </c>
      <c r="BB166" s="57">
        <v>32.21947638551547</v>
      </c>
      <c r="BC166" s="55">
        <v>64.5120625064241</v>
      </c>
      <c r="BD166" s="56">
        <v>26.833948513628687</v>
      </c>
      <c r="BE166" s="56">
        <v>27.580223736587385</v>
      </c>
      <c r="BF166" s="55">
        <v>17.460708516524278</v>
      </c>
      <c r="BG166" s="56">
        <v>10.359077585506995</v>
      </c>
      <c r="BH166" s="56">
        <v>0.5514237801012738</v>
      </c>
      <c r="BI166" s="56">
        <v>3.2198839282964675</v>
      </c>
      <c r="BJ166" s="56">
        <v>2.999163717414075</v>
      </c>
      <c r="BK166" s="129">
        <v>274.13531140227917</v>
      </c>
      <c r="BL166" s="55">
        <v>49.820885147725264</v>
      </c>
      <c r="BM166" s="56">
        <v>2.258883652735156</v>
      </c>
      <c r="BN166" s="56">
        <v>7.916012591832107</v>
      </c>
      <c r="BO166" s="56">
        <v>3.309509344887978</v>
      </c>
      <c r="BP166" s="56">
        <v>3.353725536934615</v>
      </c>
      <c r="BQ166" s="56">
        <v>2.968351643429263</v>
      </c>
      <c r="BR166" s="56">
        <v>0.6418838795033178</v>
      </c>
      <c r="BS166" s="56">
        <v>1.4339326758523103</v>
      </c>
      <c r="BT166" s="56">
        <v>0.7860964320609386</v>
      </c>
      <c r="BU166" s="56">
        <v>3.195079010906869</v>
      </c>
      <c r="BV166" s="56">
        <v>4.750221068961918</v>
      </c>
      <c r="BW166" s="56">
        <v>0.1905752432358497</v>
      </c>
      <c r="BX166" s="56">
        <v>1.1631174983032382</v>
      </c>
      <c r="BY166" s="56">
        <v>8.963017592330036</v>
      </c>
      <c r="BZ166" s="56">
        <v>0.9294395066932604</v>
      </c>
      <c r="CA166" s="56">
        <v>3.440468158270579</v>
      </c>
      <c r="CB166" s="56">
        <v>0.6978404232045821</v>
      </c>
      <c r="CC166" s="55">
        <v>1.0785549708820883</v>
      </c>
      <c r="CD166" s="55">
        <v>8.971260435034921</v>
      </c>
      <c r="CE166" s="55">
        <v>3.018073862429715</v>
      </c>
      <c r="CF166" s="55">
        <v>10.615741549886396</v>
      </c>
      <c r="CG166" s="56">
        <v>0</v>
      </c>
      <c r="CH166" s="56">
        <v>0</v>
      </c>
      <c r="CI166" s="56">
        <v>0</v>
      </c>
      <c r="CJ166" s="56">
        <v>4.7021958117080365</v>
      </c>
      <c r="CK166" s="56">
        <v>0.779145407984719</v>
      </c>
      <c r="CL166" s="56">
        <v>0.8208559518243639</v>
      </c>
      <c r="CM166" s="56">
        <v>0.6252782109391841</v>
      </c>
      <c r="CN166" s="56">
        <v>0.03582417028649178</v>
      </c>
      <c r="CO166" s="56">
        <v>0.03157996617274935</v>
      </c>
      <c r="CP166" s="56">
        <v>0</v>
      </c>
      <c r="CQ166" s="56">
        <v>0</v>
      </c>
      <c r="CR166" s="56">
        <v>0</v>
      </c>
      <c r="CS166" s="56">
        <v>0</v>
      </c>
      <c r="CT166" s="56">
        <v>0</v>
      </c>
      <c r="CU166" s="55">
        <v>0</v>
      </c>
      <c r="CV166" s="56">
        <v>0</v>
      </c>
      <c r="CW166" s="56">
        <v>0</v>
      </c>
      <c r="CX166" s="56">
        <v>0</v>
      </c>
      <c r="CY166" s="56">
        <v>0</v>
      </c>
      <c r="CZ166" s="55">
        <v>126.63434053858839</v>
      </c>
      <c r="DA166" s="56">
        <v>1.1519078721347522</v>
      </c>
      <c r="DB166" s="56">
        <v>6.763746370009651</v>
      </c>
      <c r="DC166" s="56">
        <v>40.645133423267374</v>
      </c>
      <c r="DD166" s="56">
        <v>44.16399937448782</v>
      </c>
      <c r="DE166" s="56">
        <v>5.03168555134859</v>
      </c>
      <c r="DF166" s="130">
        <v>31.790300641789894</v>
      </c>
      <c r="DG166" s="131">
        <v>13.412560876452947</v>
      </c>
      <c r="DH166" s="131">
        <v>1.3524429170144512</v>
      </c>
      <c r="DI166" s="55">
        <v>18.978091475956777</v>
      </c>
      <c r="DJ166" s="56">
        <v>1.833420187805632</v>
      </c>
      <c r="DK166" s="56">
        <v>6.382091954289619</v>
      </c>
      <c r="DL166" s="56">
        <v>0.23237617438511635</v>
      </c>
      <c r="DM166" s="55">
        <v>11.434418607627489</v>
      </c>
      <c r="DN166" s="56">
        <v>10.651876476542693</v>
      </c>
      <c r="DO166" s="56">
        <v>0.29307365245919476</v>
      </c>
      <c r="DP166" s="55">
        <v>4.8972244296900715</v>
      </c>
      <c r="DQ166" s="55">
        <v>0.31660114919865256</v>
      </c>
      <c r="DR166" s="56">
        <v>0.048088448381847185</v>
      </c>
      <c r="DS166" s="56">
        <v>0</v>
      </c>
      <c r="DT166" s="55">
        <v>6.579840190437263</v>
      </c>
      <c r="DU166" s="55">
        <v>0</v>
      </c>
      <c r="DV166" s="56">
        <v>0</v>
      </c>
      <c r="DW166" s="56">
        <v>0</v>
      </c>
      <c r="DX166" s="56">
        <v>0</v>
      </c>
      <c r="DY166" s="132">
        <v>116.0190709224425</v>
      </c>
      <c r="DZ166" s="55">
        <v>66.75322784681032</v>
      </c>
      <c r="EA166" s="56">
        <v>27.513929044362175</v>
      </c>
      <c r="EB166" s="56">
        <v>9.469486484097633</v>
      </c>
      <c r="EC166" s="56">
        <v>2.3713834577625303</v>
      </c>
      <c r="ED166" s="56">
        <v>6.289001024256195</v>
      </c>
      <c r="EE166" s="56">
        <v>7.336066016331308</v>
      </c>
      <c r="EF166" s="56">
        <v>13.773342222751927</v>
      </c>
      <c r="EG166" s="55">
        <v>49.26584307563218</v>
      </c>
      <c r="EH166" s="56">
        <v>2.007349368148712</v>
      </c>
      <c r="EI166" s="56">
        <v>20.80120751046553</v>
      </c>
      <c r="EJ166" s="56">
        <v>26.457293396007202</v>
      </c>
    </row>
    <row r="167" spans="1:140" ht="12.75">
      <c r="A167" s="14">
        <v>147</v>
      </c>
      <c r="B167" s="14" t="s">
        <v>291</v>
      </c>
      <c r="C167" s="14">
        <v>2</v>
      </c>
      <c r="D167" s="14" t="s">
        <v>292</v>
      </c>
      <c r="E167" s="14">
        <v>0</v>
      </c>
      <c r="F167" s="21">
        <v>0</v>
      </c>
      <c r="G167" s="21">
        <v>12.8</v>
      </c>
      <c r="H167" s="54">
        <v>0</v>
      </c>
      <c r="I167" s="111" t="s">
        <v>291</v>
      </c>
      <c r="J167" s="112" t="s">
        <v>781</v>
      </c>
      <c r="K167" s="113" t="s">
        <v>782</v>
      </c>
      <c r="L167" s="114">
        <v>12835.12</v>
      </c>
      <c r="M167" s="133">
        <v>2214.4528216331437</v>
      </c>
      <c r="N167" s="134">
        <v>2102.5595980587455</v>
      </c>
      <c r="O167" s="135">
        <v>2613.824581300271</v>
      </c>
      <c r="P167" s="136">
        <v>1838.0460019072666</v>
      </c>
      <c r="Q167" s="133">
        <v>1641.0629585075947</v>
      </c>
      <c r="R167" s="57">
        <v>54.789772125231394</v>
      </c>
      <c r="S167" s="57">
        <v>1.9167900261158446</v>
      </c>
      <c r="T167" s="58">
        <v>1.0811757116411844</v>
      </c>
      <c r="U167" s="58">
        <v>0</v>
      </c>
      <c r="V167" s="58">
        <v>0</v>
      </c>
      <c r="W167" s="57">
        <v>1405.7133863960757</v>
      </c>
      <c r="X167" s="57">
        <v>48.16889129201753</v>
      </c>
      <c r="Y167" s="57">
        <v>25.61001377470565</v>
      </c>
      <c r="Z167" s="57">
        <v>6.045911530238906</v>
      </c>
      <c r="AA167" s="57">
        <v>0</v>
      </c>
      <c r="AB167" s="57">
        <v>0.019311077730477005</v>
      </c>
      <c r="AC167" s="58">
        <v>19.302312716982776</v>
      </c>
      <c r="AD167" s="58">
        <v>0.24247689152886764</v>
      </c>
      <c r="AE167" s="57">
        <v>1.695198798297172</v>
      </c>
      <c r="AF167" s="57">
        <v>2.131026433722474</v>
      </c>
      <c r="AG167" s="57">
        <v>0.9574176166642773</v>
      </c>
      <c r="AH167" s="57">
        <v>2.9576996553207135</v>
      </c>
      <c r="AI167" s="57">
        <v>4.677946135291293</v>
      </c>
      <c r="AJ167" s="58">
        <v>0</v>
      </c>
      <c r="AK167" s="57">
        <v>0</v>
      </c>
      <c r="AL167" s="58">
        <v>4.677946135291293</v>
      </c>
      <c r="AM167" s="58">
        <v>0</v>
      </c>
      <c r="AN167" s="58">
        <v>0</v>
      </c>
      <c r="AO167" s="58">
        <v>0</v>
      </c>
      <c r="AP167" s="57">
        <v>0.2875929480986543</v>
      </c>
      <c r="AQ167" s="57">
        <v>0</v>
      </c>
      <c r="AR167" s="57">
        <v>0</v>
      </c>
      <c r="AS167" s="57">
        <v>0</v>
      </c>
      <c r="AT167" s="57">
        <v>0.08211999576162902</v>
      </c>
      <c r="AU167" s="58">
        <v>0.08211999576162902</v>
      </c>
      <c r="AV167" s="58">
        <v>0</v>
      </c>
      <c r="AW167" s="58">
        <v>0</v>
      </c>
      <c r="AX167" s="57">
        <v>85.42693796396138</v>
      </c>
      <c r="AY167" s="58">
        <v>83.84689819806904</v>
      </c>
      <c r="AZ167" s="58">
        <v>1.4753356415834056</v>
      </c>
      <c r="BA167" s="58">
        <v>0.1046573775702915</v>
      </c>
      <c r="BB167" s="57">
        <v>34.01526436838923</v>
      </c>
      <c r="BC167" s="57">
        <v>50.7014426043543</v>
      </c>
      <c r="BD167" s="58">
        <v>21.08938599717026</v>
      </c>
      <c r="BE167" s="58">
        <v>21.675901744588284</v>
      </c>
      <c r="BF167" s="57">
        <v>26.839429627459655</v>
      </c>
      <c r="BG167" s="58">
        <v>23.893948790506048</v>
      </c>
      <c r="BH167" s="58">
        <v>0.15157084624062728</v>
      </c>
      <c r="BI167" s="58">
        <v>0.9227634802011978</v>
      </c>
      <c r="BJ167" s="58">
        <v>1.7791052985870017</v>
      </c>
      <c r="BK167" s="137">
        <v>301.32215359108443</v>
      </c>
      <c r="BL167" s="57">
        <v>53.99613716116406</v>
      </c>
      <c r="BM167" s="58">
        <v>1.2569551355967066</v>
      </c>
      <c r="BN167" s="58">
        <v>5.925062640629772</v>
      </c>
      <c r="BO167" s="58">
        <v>4.210919726500414</v>
      </c>
      <c r="BP167" s="58">
        <v>2.301153397864609</v>
      </c>
      <c r="BQ167" s="58">
        <v>7.32750765088289</v>
      </c>
      <c r="BR167" s="58">
        <v>1.6874326067851333</v>
      </c>
      <c r="BS167" s="58">
        <v>3.4570545503275385</v>
      </c>
      <c r="BT167" s="58">
        <v>0.9140163862901165</v>
      </c>
      <c r="BU167" s="58">
        <v>2.2484706025342964</v>
      </c>
      <c r="BV167" s="58">
        <v>5.385782914378673</v>
      </c>
      <c r="BW167" s="58">
        <v>0.44362031675590097</v>
      </c>
      <c r="BX167" s="58">
        <v>0.9835054132723339</v>
      </c>
      <c r="BY167" s="58">
        <v>4.986545509508287</v>
      </c>
      <c r="BZ167" s="58">
        <v>2.3484159088500927</v>
      </c>
      <c r="CA167" s="58">
        <v>3.1781611702890187</v>
      </c>
      <c r="CB167" s="58">
        <v>2.0439497254408217</v>
      </c>
      <c r="CC167" s="57">
        <v>1.2477997868348718</v>
      </c>
      <c r="CD167" s="57">
        <v>9.458953247028465</v>
      </c>
      <c r="CE167" s="57">
        <v>3.0618389232044576</v>
      </c>
      <c r="CF167" s="57">
        <v>12.099995948615984</v>
      </c>
      <c r="CG167" s="58">
        <v>0</v>
      </c>
      <c r="CH167" s="58">
        <v>0</v>
      </c>
      <c r="CI167" s="58">
        <v>0</v>
      </c>
      <c r="CJ167" s="58">
        <v>5.419248125455781</v>
      </c>
      <c r="CK167" s="58">
        <v>0.801265590037335</v>
      </c>
      <c r="CL167" s="58">
        <v>0.9677128067365167</v>
      </c>
      <c r="CM167" s="58">
        <v>0.7693804187261202</v>
      </c>
      <c r="CN167" s="58">
        <v>0.036634639956619024</v>
      </c>
      <c r="CO167" s="58">
        <v>0.0325404047644276</v>
      </c>
      <c r="CP167" s="58">
        <v>0</v>
      </c>
      <c r="CQ167" s="58">
        <v>0</v>
      </c>
      <c r="CR167" s="58">
        <v>0</v>
      </c>
      <c r="CS167" s="58">
        <v>0</v>
      </c>
      <c r="CT167" s="58">
        <v>0</v>
      </c>
      <c r="CU167" s="57">
        <v>0</v>
      </c>
      <c r="CV167" s="58">
        <v>0</v>
      </c>
      <c r="CW167" s="58">
        <v>0</v>
      </c>
      <c r="CX167" s="58">
        <v>0</v>
      </c>
      <c r="CY167" s="58">
        <v>0</v>
      </c>
      <c r="CZ167" s="57">
        <v>141.71429639925455</v>
      </c>
      <c r="DA167" s="58">
        <v>1.2288977430674586</v>
      </c>
      <c r="DB167" s="58">
        <v>7.415009754486129</v>
      </c>
      <c r="DC167" s="58">
        <v>44.811049682433826</v>
      </c>
      <c r="DD167" s="58">
        <v>48.80655576262629</v>
      </c>
      <c r="DE167" s="58">
        <v>5.514313851370303</v>
      </c>
      <c r="DF167" s="138">
        <v>35.10412056918829</v>
      </c>
      <c r="DG167" s="139">
        <v>12.249632258989397</v>
      </c>
      <c r="DH167" s="139">
        <v>1.4672718291687183</v>
      </c>
      <c r="DI167" s="57">
        <v>20.436949557152563</v>
      </c>
      <c r="DJ167" s="58">
        <v>2.033414568776918</v>
      </c>
      <c r="DK167" s="58">
        <v>6.791690299740088</v>
      </c>
      <c r="DL167" s="58">
        <v>0.25800148342983936</v>
      </c>
      <c r="DM167" s="57">
        <v>15.75986823652603</v>
      </c>
      <c r="DN167" s="58">
        <v>14.813542841827735</v>
      </c>
      <c r="DO167" s="58">
        <v>0.3804919626774038</v>
      </c>
      <c r="DP167" s="57">
        <v>2.3690374534869947</v>
      </c>
      <c r="DQ167" s="57">
        <v>0.3430462668054525</v>
      </c>
      <c r="DR167" s="58">
        <v>0.048223156464450655</v>
      </c>
      <c r="DS167" s="58">
        <v>0</v>
      </c>
      <c r="DT167" s="57">
        <v>5.730142764539794</v>
      </c>
      <c r="DU167" s="57">
        <v>0</v>
      </c>
      <c r="DV167" s="58">
        <v>0</v>
      </c>
      <c r="DW167" s="58">
        <v>0</v>
      </c>
      <c r="DX167" s="58">
        <v>0</v>
      </c>
      <c r="DY167" s="140">
        <v>75.08466613479266</v>
      </c>
      <c r="DZ167" s="57">
        <v>35.786451548563626</v>
      </c>
      <c r="EA167" s="58">
        <v>15.16442386202856</v>
      </c>
      <c r="EB167" s="58">
        <v>3.4200755427296357</v>
      </c>
      <c r="EC167" s="58">
        <v>2.0271840076290677</v>
      </c>
      <c r="ED167" s="58">
        <v>2.862573158645965</v>
      </c>
      <c r="EE167" s="58">
        <v>5.809253828557894</v>
      </c>
      <c r="EF167" s="58">
        <v>6.5029356951863315</v>
      </c>
      <c r="EG167" s="57">
        <v>39.29821458622904</v>
      </c>
      <c r="EH167" s="58">
        <v>4.901062865014118</v>
      </c>
      <c r="EI167" s="58">
        <v>11.267849463035796</v>
      </c>
      <c r="EJ167" s="58">
        <v>23.129304595516054</v>
      </c>
    </row>
    <row r="168" spans="1:140" ht="12.75">
      <c r="A168" s="14">
        <v>148</v>
      </c>
      <c r="B168" s="14" t="s">
        <v>293</v>
      </c>
      <c r="C168" s="14">
        <v>2</v>
      </c>
      <c r="D168" s="14" t="s">
        <v>294</v>
      </c>
      <c r="E168" s="14">
        <v>5.69129707213791</v>
      </c>
      <c r="F168" s="21">
        <v>0.18067609752818764</v>
      </c>
      <c r="G168" s="21">
        <v>31.5</v>
      </c>
      <c r="H168" s="54">
        <v>0.005691297072137911</v>
      </c>
      <c r="I168" s="111" t="s">
        <v>293</v>
      </c>
      <c r="J168" s="112" t="s">
        <v>779</v>
      </c>
      <c r="K168" s="113" t="s">
        <v>780</v>
      </c>
      <c r="L168" s="114">
        <v>31540.42</v>
      </c>
      <c r="M168" s="125">
        <v>1290.191379823097</v>
      </c>
      <c r="N168" s="126">
        <v>911.3135258231683</v>
      </c>
      <c r="O168" s="127">
        <v>1652.847837255024</v>
      </c>
      <c r="P168" s="128">
        <v>924.6970395448127</v>
      </c>
      <c r="Q168" s="125">
        <v>724.9519822500779</v>
      </c>
      <c r="R168" s="57">
        <v>62.4491049897243</v>
      </c>
      <c r="S168" s="55">
        <v>1.713980980595693</v>
      </c>
      <c r="T168" s="56">
        <v>1.6368516969653544</v>
      </c>
      <c r="U168" s="56">
        <v>0.018067609752818764</v>
      </c>
      <c r="V168" s="56">
        <v>0.007949164912832485</v>
      </c>
      <c r="W168" s="57">
        <v>457.7871822886316</v>
      </c>
      <c r="X168" s="55">
        <v>78.05644312916569</v>
      </c>
      <c r="Y168" s="55">
        <v>15.134747730055594</v>
      </c>
      <c r="Z168" s="55">
        <v>3.1988794061715096</v>
      </c>
      <c r="AA168" s="55">
        <v>0</v>
      </c>
      <c r="AB168" s="55">
        <v>0.038957946660190326</v>
      </c>
      <c r="AC168" s="56">
        <v>1.1672824902141443</v>
      </c>
      <c r="AD168" s="56">
        <v>10.72963200870502</v>
      </c>
      <c r="AE168" s="55">
        <v>2.2713958786851918</v>
      </c>
      <c r="AF168" s="55">
        <v>0.47142872542597725</v>
      </c>
      <c r="AG168" s="55">
        <v>0.2118015549570995</v>
      </c>
      <c r="AH168" s="55">
        <v>57.280721055712</v>
      </c>
      <c r="AI168" s="55">
        <v>5.511584817196474</v>
      </c>
      <c r="AJ168" s="56">
        <v>2.9360103638442356</v>
      </c>
      <c r="AK168" s="57">
        <v>0</v>
      </c>
      <c r="AL168" s="56">
        <v>2.162007671426062</v>
      </c>
      <c r="AM168" s="56">
        <v>0.413566147819211</v>
      </c>
      <c r="AN168" s="56">
        <v>0</v>
      </c>
      <c r="AO168" s="56">
        <v>0</v>
      </c>
      <c r="AP168" s="55">
        <v>0.028150227549284382</v>
      </c>
      <c r="AQ168" s="55">
        <v>0.01581874940156155</v>
      </c>
      <c r="AR168" s="55">
        <v>0</v>
      </c>
      <c r="AS168" s="55">
        <v>0</v>
      </c>
      <c r="AT168" s="55">
        <v>0.3479592218492969</v>
      </c>
      <c r="AU168" s="56">
        <v>0.016982018628794417</v>
      </c>
      <c r="AV168" s="56">
        <v>0.010086739491737903</v>
      </c>
      <c r="AW168" s="56">
        <v>0.3121889309019981</v>
      </c>
      <c r="AX168" s="55">
        <v>118.2468083811186</v>
      </c>
      <c r="AY168" s="56">
        <v>117.72972585653584</v>
      </c>
      <c r="AZ168" s="56">
        <v>0.5073654694515799</v>
      </c>
      <c r="BA168" s="56">
        <v>0.00973100548439114</v>
      </c>
      <c r="BB168" s="57">
        <v>30.554447277493452</v>
      </c>
      <c r="BC168" s="55">
        <v>42.94514784520942</v>
      </c>
      <c r="BD168" s="56">
        <v>17.863141961964995</v>
      </c>
      <c r="BE168" s="56">
        <v>18.359929893133955</v>
      </c>
      <c r="BF168" s="55">
        <v>7.998634767704426</v>
      </c>
      <c r="BG168" s="56">
        <v>4.4194433682240115</v>
      </c>
      <c r="BH168" s="56">
        <v>0.1612911305556489</v>
      </c>
      <c r="BI168" s="56">
        <v>1.051384857906141</v>
      </c>
      <c r="BJ168" s="56">
        <v>2.3465524555475166</v>
      </c>
      <c r="BK168" s="129">
        <v>288.6433979002182</v>
      </c>
      <c r="BL168" s="55">
        <v>53.0626098194</v>
      </c>
      <c r="BM168" s="56">
        <v>0.09932017392285836</v>
      </c>
      <c r="BN168" s="56">
        <v>7.292160345360017</v>
      </c>
      <c r="BO168" s="56">
        <v>4.827522905528842</v>
      </c>
      <c r="BP168" s="56">
        <v>1.9564232182069867</v>
      </c>
      <c r="BQ168" s="56">
        <v>4.776388519873865</v>
      </c>
      <c r="BR168" s="56">
        <v>1.2489494432857902</v>
      </c>
      <c r="BS168" s="56">
        <v>0.5661056510978612</v>
      </c>
      <c r="BT168" s="56">
        <v>0.9161206477275826</v>
      </c>
      <c r="BU168" s="56">
        <v>2.8967489970013083</v>
      </c>
      <c r="BV168" s="56">
        <v>5.471208056202168</v>
      </c>
      <c r="BW168" s="56">
        <v>0.41377476901068533</v>
      </c>
      <c r="BX168" s="56">
        <v>1.4840661601842968</v>
      </c>
      <c r="BY168" s="56">
        <v>3.6138770504641347</v>
      </c>
      <c r="BZ168" s="56">
        <v>1.0772963708156076</v>
      </c>
      <c r="CA168" s="56">
        <v>5.451645856332921</v>
      </c>
      <c r="CB168" s="56">
        <v>1.2230217606487168</v>
      </c>
      <c r="CC168" s="55">
        <v>1.091785397911632</v>
      </c>
      <c r="CD168" s="55">
        <v>9.243374057796313</v>
      </c>
      <c r="CE168" s="55">
        <v>2.9147075403561526</v>
      </c>
      <c r="CF168" s="55">
        <v>10.773604156190691</v>
      </c>
      <c r="CG168" s="56">
        <v>0</v>
      </c>
      <c r="CH168" s="56">
        <v>0</v>
      </c>
      <c r="CI168" s="56">
        <v>0</v>
      </c>
      <c r="CJ168" s="56">
        <v>4.733145595397906</v>
      </c>
      <c r="CK168" s="56">
        <v>0.7712703255061283</v>
      </c>
      <c r="CL168" s="56">
        <v>0.9134164985754788</v>
      </c>
      <c r="CM168" s="56">
        <v>0.719771011292811</v>
      </c>
      <c r="CN168" s="56">
        <v>0.035364779543202024</v>
      </c>
      <c r="CO168" s="56">
        <v>0.13848452240014558</v>
      </c>
      <c r="CP168" s="56">
        <v>0</v>
      </c>
      <c r="CQ168" s="56">
        <v>0</v>
      </c>
      <c r="CR168" s="56">
        <v>0</v>
      </c>
      <c r="CS168" s="56">
        <v>0</v>
      </c>
      <c r="CT168" s="56">
        <v>0</v>
      </c>
      <c r="CU168" s="55">
        <v>0</v>
      </c>
      <c r="CV168" s="56">
        <v>0</v>
      </c>
      <c r="CW168" s="56">
        <v>0</v>
      </c>
      <c r="CX168" s="56">
        <v>0</v>
      </c>
      <c r="CY168" s="56">
        <v>0</v>
      </c>
      <c r="CZ168" s="55">
        <v>135.91743546851944</v>
      </c>
      <c r="DA168" s="56">
        <v>1.1425481968851396</v>
      </c>
      <c r="DB168" s="56">
        <v>7.165624300500754</v>
      </c>
      <c r="DC168" s="56">
        <v>43.31128120678165</v>
      </c>
      <c r="DD168" s="56">
        <v>47.05932894996326</v>
      </c>
      <c r="DE168" s="56">
        <v>5.167632517258808</v>
      </c>
      <c r="DF168" s="130">
        <v>33.52044773024583</v>
      </c>
      <c r="DG168" s="131">
        <v>19.49338341087405</v>
      </c>
      <c r="DH168" s="131">
        <v>1.169188932804319</v>
      </c>
      <c r="DI168" s="55">
        <v>20.145654369853034</v>
      </c>
      <c r="DJ168" s="56">
        <v>1.9150572503473322</v>
      </c>
      <c r="DK168" s="56">
        <v>7.2517265147388645</v>
      </c>
      <c r="DL168" s="56">
        <v>0.23636939520780006</v>
      </c>
      <c r="DM168" s="55">
        <v>15.135423053973282</v>
      </c>
      <c r="DN168" s="56">
        <v>14.254306061872354</v>
      </c>
      <c r="DO168" s="56">
        <v>0.3506313485996699</v>
      </c>
      <c r="DP168" s="55">
        <v>1.4031246254805738</v>
      </c>
      <c r="DQ168" s="55">
        <v>0.3292958686028912</v>
      </c>
      <c r="DR168" s="56">
        <v>0.04929832893791522</v>
      </c>
      <c r="DS168" s="56">
        <v>0</v>
      </c>
      <c r="DT168" s="55">
        <v>5.105911715823696</v>
      </c>
      <c r="DU168" s="55">
        <v>0</v>
      </c>
      <c r="DV168" s="56">
        <v>0</v>
      </c>
      <c r="DW168" s="56">
        <v>0</v>
      </c>
      <c r="DX168" s="56">
        <v>0</v>
      </c>
      <c r="DY168" s="132">
        <v>76.85097408341424</v>
      </c>
      <c r="DZ168" s="55">
        <v>52.1981952047563</v>
      </c>
      <c r="EA168" s="56">
        <v>22.355773956085557</v>
      </c>
      <c r="EB168" s="56">
        <v>2.6631931343970687</v>
      </c>
      <c r="EC168" s="56">
        <v>2.1003039908790058</v>
      </c>
      <c r="ED168" s="56">
        <v>4.7775140597366805</v>
      </c>
      <c r="EE168" s="56">
        <v>4.535814678434846</v>
      </c>
      <c r="EF168" s="56">
        <v>15.765589044153504</v>
      </c>
      <c r="EG168" s="55">
        <v>24.652782049192755</v>
      </c>
      <c r="EH168" s="56">
        <v>5.936753537207177</v>
      </c>
      <c r="EI168" s="56">
        <v>14.90891687555207</v>
      </c>
      <c r="EJ168" s="56">
        <v>3.8071084658986782</v>
      </c>
    </row>
    <row r="169" spans="1:140" ht="12.75">
      <c r="A169" s="10">
        <v>149</v>
      </c>
      <c r="B169" s="10" t="s">
        <v>295</v>
      </c>
      <c r="C169" s="10">
        <v>6</v>
      </c>
      <c r="D169" s="10" t="s">
        <v>296</v>
      </c>
      <c r="E169" s="10">
        <v>1.6621797297794032</v>
      </c>
      <c r="F169" s="25">
        <v>0.08612330206110898</v>
      </c>
      <c r="G169" s="25">
        <v>19.3</v>
      </c>
      <c r="H169" s="54">
        <v>0.001662179729779403</v>
      </c>
      <c r="I169" s="111" t="s">
        <v>295</v>
      </c>
      <c r="J169" s="112" t="s">
        <v>779</v>
      </c>
      <c r="K169" s="113" t="s">
        <v>780</v>
      </c>
      <c r="L169" s="114">
        <v>19315.33</v>
      </c>
      <c r="M169" s="125">
        <v>887.0482668429689</v>
      </c>
      <c r="N169" s="126">
        <v>648.7582661026242</v>
      </c>
      <c r="O169" s="127">
        <v>1204.3620274673021</v>
      </c>
      <c r="P169" s="128">
        <v>423.7034003560902</v>
      </c>
      <c r="Q169" s="125">
        <v>170.59770658849732</v>
      </c>
      <c r="R169" s="57">
        <v>11.389114242417808</v>
      </c>
      <c r="S169" s="55">
        <v>0.1259962941352801</v>
      </c>
      <c r="T169" s="56">
        <v>0.049207028821148795</v>
      </c>
      <c r="U169" s="56">
        <v>0.008612330206110897</v>
      </c>
      <c r="V169" s="56">
        <v>0.00973475472590942</v>
      </c>
      <c r="W169" s="57">
        <v>1.925931371610011</v>
      </c>
      <c r="X169" s="55">
        <v>98.68565538357356</v>
      </c>
      <c r="Y169" s="55">
        <v>16.08183758703579</v>
      </c>
      <c r="Z169" s="55">
        <v>6.787354914464314</v>
      </c>
      <c r="AA169" s="55">
        <v>0</v>
      </c>
      <c r="AB169" s="55">
        <v>0.001725054658657139</v>
      </c>
      <c r="AC169" s="56">
        <v>5.630543200659787</v>
      </c>
      <c r="AD169" s="56">
        <v>3.6622144172530318</v>
      </c>
      <c r="AE169" s="55">
        <v>4.068957144402917</v>
      </c>
      <c r="AF169" s="55">
        <v>0.632197844924213</v>
      </c>
      <c r="AG169" s="55">
        <v>0.30626036417705516</v>
      </c>
      <c r="AH169" s="55">
        <v>7.159722355248395</v>
      </c>
      <c r="AI169" s="55">
        <v>0.5299293359212605</v>
      </c>
      <c r="AJ169" s="56">
        <v>7.351673515285526E-05</v>
      </c>
      <c r="AK169" s="57">
        <v>0</v>
      </c>
      <c r="AL169" s="56">
        <v>0.5056227359304759</v>
      </c>
      <c r="AM169" s="56">
        <v>0.023110141012346153</v>
      </c>
      <c r="AN169" s="56">
        <v>0.0011229422432855144</v>
      </c>
      <c r="AO169" s="56">
        <v>0</v>
      </c>
      <c r="AP169" s="55">
        <v>0.001312946763011556</v>
      </c>
      <c r="AQ169" s="55">
        <v>0.002367031782527143</v>
      </c>
      <c r="AR169" s="55">
        <v>0</v>
      </c>
      <c r="AS169" s="55">
        <v>0</v>
      </c>
      <c r="AT169" s="55">
        <v>0.0011219067963115308</v>
      </c>
      <c r="AU169" s="56">
        <v>0.0008811653748602793</v>
      </c>
      <c r="AV169" s="56">
        <v>0</v>
      </c>
      <c r="AW169" s="56">
        <v>0.00020812484177075929</v>
      </c>
      <c r="AX169" s="55">
        <v>127.25203245297905</v>
      </c>
      <c r="AY169" s="56">
        <v>125.82161423076901</v>
      </c>
      <c r="AZ169" s="56">
        <v>1.4117351347349487</v>
      </c>
      <c r="BA169" s="56">
        <v>0.0186499531719106</v>
      </c>
      <c r="BB169" s="57">
        <v>24.52300840834715</v>
      </c>
      <c r="BC169" s="55">
        <v>89.45190167602625</v>
      </c>
      <c r="BD169" s="56">
        <v>48.38008462708118</v>
      </c>
      <c r="BE169" s="56">
        <v>24.66821431474378</v>
      </c>
      <c r="BF169" s="55">
        <v>11.878751230240434</v>
      </c>
      <c r="BG169" s="56">
        <v>8.638744458417225</v>
      </c>
      <c r="BH169" s="56">
        <v>0.23786546748101117</v>
      </c>
      <c r="BI169" s="56">
        <v>0.005568116102598299</v>
      </c>
      <c r="BJ169" s="56">
        <v>1.283977545296922</v>
      </c>
      <c r="BK169" s="129">
        <v>378.5545470877277</v>
      </c>
      <c r="BL169" s="55">
        <v>47.25475567852063</v>
      </c>
      <c r="BM169" s="56">
        <v>1.5524052656620415</v>
      </c>
      <c r="BN169" s="56">
        <v>0.8741802495737839</v>
      </c>
      <c r="BO169" s="56">
        <v>3.8665246723716344</v>
      </c>
      <c r="BP169" s="56">
        <v>3.386733749824621</v>
      </c>
      <c r="BQ169" s="56">
        <v>1.4937591022260557</v>
      </c>
      <c r="BR169" s="56">
        <v>1.1945672168169015</v>
      </c>
      <c r="BS169" s="56">
        <v>5.979877123507597</v>
      </c>
      <c r="BT169" s="56">
        <v>0.4762129355284118</v>
      </c>
      <c r="BU169" s="56">
        <v>4.968630098476185</v>
      </c>
      <c r="BV169" s="56">
        <v>0.7136517988561417</v>
      </c>
      <c r="BW169" s="56">
        <v>0.3175633033450632</v>
      </c>
      <c r="BX169" s="56">
        <v>1.1528764975799013</v>
      </c>
      <c r="BY169" s="56">
        <v>1.0571095601265939</v>
      </c>
      <c r="BZ169" s="56">
        <v>1.8185342937449167</v>
      </c>
      <c r="CA169" s="56">
        <v>5.647964595997065</v>
      </c>
      <c r="CB169" s="56">
        <v>5.543229134578596</v>
      </c>
      <c r="CC169" s="55">
        <v>5.973395225450457</v>
      </c>
      <c r="CD169" s="55">
        <v>6.792288819295346</v>
      </c>
      <c r="CE169" s="55">
        <v>8.207879440837926</v>
      </c>
      <c r="CF169" s="55">
        <v>18.28444556732916</v>
      </c>
      <c r="CG169" s="56">
        <v>0.045285791130671854</v>
      </c>
      <c r="CH169" s="56">
        <v>0.006710214114902514</v>
      </c>
      <c r="CI169" s="56">
        <v>0.06857092268162128</v>
      </c>
      <c r="CJ169" s="56">
        <v>1.7555578910637302</v>
      </c>
      <c r="CK169" s="56">
        <v>0.9104757723528408</v>
      </c>
      <c r="CL169" s="56">
        <v>0.6136902657112251</v>
      </c>
      <c r="CM169" s="56">
        <v>0.5947384797463983</v>
      </c>
      <c r="CN169" s="56">
        <v>0.13694045092680268</v>
      </c>
      <c r="CO169" s="56">
        <v>7.603168053561601</v>
      </c>
      <c r="CP169" s="56">
        <v>0.0013828394337554676</v>
      </c>
      <c r="CQ169" s="56">
        <v>0</v>
      </c>
      <c r="CR169" s="56">
        <v>0</v>
      </c>
      <c r="CS169" s="56">
        <v>0</v>
      </c>
      <c r="CT169" s="56">
        <v>0</v>
      </c>
      <c r="CU169" s="55">
        <v>0.32720383239634016</v>
      </c>
      <c r="CV169" s="56">
        <v>0</v>
      </c>
      <c r="CW169" s="56">
        <v>0</v>
      </c>
      <c r="CX169" s="56">
        <v>0</v>
      </c>
      <c r="CY169" s="56">
        <v>0</v>
      </c>
      <c r="CZ169" s="55">
        <v>183.47084932020317</v>
      </c>
      <c r="DA169" s="56">
        <v>3.8481656797994135</v>
      </c>
      <c r="DB169" s="56">
        <v>19.611609017293517</v>
      </c>
      <c r="DC169" s="56">
        <v>83.96144409647673</v>
      </c>
      <c r="DD169" s="56">
        <v>33.46781028333453</v>
      </c>
      <c r="DE169" s="56">
        <v>7.77855206201499</v>
      </c>
      <c r="DF169" s="130">
        <v>25.220796124114884</v>
      </c>
      <c r="DG169" s="131">
        <v>10.176160593683877</v>
      </c>
      <c r="DH169" s="131">
        <v>2.8886863439558113</v>
      </c>
      <c r="DI169" s="55">
        <v>31.186663650064478</v>
      </c>
      <c r="DJ169" s="56">
        <v>1.2227598493010474</v>
      </c>
      <c r="DK169" s="56">
        <v>13.26633818837162</v>
      </c>
      <c r="DL169" s="56">
        <v>0.08922239485424271</v>
      </c>
      <c r="DM169" s="55">
        <v>16.813479241617927</v>
      </c>
      <c r="DN169" s="56">
        <v>14.29622998934007</v>
      </c>
      <c r="DO169" s="56">
        <v>0.34472463064312125</v>
      </c>
      <c r="DP169" s="55">
        <v>0.41849505030460254</v>
      </c>
      <c r="DQ169" s="55">
        <v>0.6581311321111261</v>
      </c>
      <c r="DR169" s="56">
        <v>0.11330740919259469</v>
      </c>
      <c r="DS169" s="56">
        <v>0.029378219269357547</v>
      </c>
      <c r="DT169" s="55">
        <v>33.9189389981947</v>
      </c>
      <c r="DU169" s="55">
        <v>0.02722190094603612</v>
      </c>
      <c r="DV169" s="56">
        <v>0</v>
      </c>
      <c r="DW169" s="56">
        <v>0</v>
      </c>
      <c r="DX169" s="56">
        <v>0</v>
      </c>
      <c r="DY169" s="132">
        <v>84.79031939915082</v>
      </c>
      <c r="DZ169" s="55">
        <v>76.74256665560463</v>
      </c>
      <c r="EA169" s="56">
        <v>39.140408162842675</v>
      </c>
      <c r="EB169" s="56">
        <v>3.679700010302697</v>
      </c>
      <c r="EC169" s="56">
        <v>4.892422754361432</v>
      </c>
      <c r="ED169" s="56">
        <v>5.266583589304454</v>
      </c>
      <c r="EE169" s="56">
        <v>8.397314464728275</v>
      </c>
      <c r="EF169" s="56">
        <v>15.366126284148391</v>
      </c>
      <c r="EG169" s="55">
        <v>8.047747566311317</v>
      </c>
      <c r="EH169" s="56">
        <v>4.897464345677759</v>
      </c>
      <c r="EI169" s="56">
        <v>2.1456092129929956</v>
      </c>
      <c r="EJ169" s="56">
        <v>0.04661582276875414</v>
      </c>
    </row>
    <row r="170" spans="1:140" ht="12.75">
      <c r="A170" s="14">
        <v>150</v>
      </c>
      <c r="B170" s="14" t="s">
        <v>297</v>
      </c>
      <c r="C170" s="14">
        <v>2</v>
      </c>
      <c r="D170" s="14" t="s">
        <v>298</v>
      </c>
      <c r="E170" s="14">
        <v>5.171881133101604</v>
      </c>
      <c r="F170" s="21">
        <v>0.3060284694142961</v>
      </c>
      <c r="G170" s="21">
        <v>16.9</v>
      </c>
      <c r="H170" s="54">
        <v>0.005171881133101604</v>
      </c>
      <c r="I170" s="111" t="s">
        <v>297</v>
      </c>
      <c r="J170" s="112" t="s">
        <v>779</v>
      </c>
      <c r="K170" s="113" t="s">
        <v>780</v>
      </c>
      <c r="L170" s="114">
        <v>16916.4</v>
      </c>
      <c r="M170" s="125">
        <v>1188.7576552930882</v>
      </c>
      <c r="N170" s="126">
        <v>865.435437200374</v>
      </c>
      <c r="O170" s="127">
        <v>1568.511731634192</v>
      </c>
      <c r="P170" s="128">
        <v>767.9181740795914</v>
      </c>
      <c r="Q170" s="125">
        <v>479.65891087938326</v>
      </c>
      <c r="R170" s="57">
        <v>44.74538317845404</v>
      </c>
      <c r="S170" s="55">
        <v>1.5664780922654935</v>
      </c>
      <c r="T170" s="56">
        <v>1.495986734766262</v>
      </c>
      <c r="U170" s="56">
        <v>0.03060284694142961</v>
      </c>
      <c r="V170" s="56">
        <v>0.014744862973209429</v>
      </c>
      <c r="W170" s="57">
        <v>38.13459128419758</v>
      </c>
      <c r="X170" s="55">
        <v>111.75320990281621</v>
      </c>
      <c r="Y170" s="55">
        <v>88.27658367028445</v>
      </c>
      <c r="Z170" s="55">
        <v>19.895178643210137</v>
      </c>
      <c r="AA170" s="55">
        <v>0.003152562010829727</v>
      </c>
      <c r="AB170" s="55">
        <v>0.2467824123335934</v>
      </c>
      <c r="AC170" s="56">
        <v>61.11625404932491</v>
      </c>
      <c r="AD170" s="56">
        <v>7.015204180558511</v>
      </c>
      <c r="AE170" s="55">
        <v>0.9318253292662741</v>
      </c>
      <c r="AF170" s="55">
        <v>1.4138297746565462</v>
      </c>
      <c r="AG170" s="55">
        <v>0.6351989785060651</v>
      </c>
      <c r="AH170" s="55">
        <v>131.96454328344092</v>
      </c>
      <c r="AI170" s="55">
        <v>14.194154784705963</v>
      </c>
      <c r="AJ170" s="56">
        <v>8.637830744129955</v>
      </c>
      <c r="AK170" s="57">
        <v>0</v>
      </c>
      <c r="AL170" s="56">
        <v>4.022313849282353</v>
      </c>
      <c r="AM170" s="56">
        <v>1.5340072355820384</v>
      </c>
      <c r="AN170" s="56">
        <v>0</v>
      </c>
      <c r="AO170" s="56">
        <v>0</v>
      </c>
      <c r="AP170" s="55">
        <v>0.08380033576883969</v>
      </c>
      <c r="AQ170" s="55">
        <v>0</v>
      </c>
      <c r="AR170" s="55">
        <v>0</v>
      </c>
      <c r="AS170" s="55">
        <v>0</v>
      </c>
      <c r="AT170" s="55">
        <v>0.770682296469698</v>
      </c>
      <c r="AU170" s="56">
        <v>0.06815398075240595</v>
      </c>
      <c r="AV170" s="56">
        <v>0.04486711120569388</v>
      </c>
      <c r="AW170" s="56">
        <v>0.6417618405807383</v>
      </c>
      <c r="AX170" s="55">
        <v>164.0636896739259</v>
      </c>
      <c r="AY170" s="56">
        <v>162.82329573668156</v>
      </c>
      <c r="AZ170" s="56">
        <v>1.1244750656167979</v>
      </c>
      <c r="BA170" s="56">
        <v>0.11593542361258896</v>
      </c>
      <c r="BB170" s="57">
        <v>22.203305667872595</v>
      </c>
      <c r="BC170" s="55">
        <v>79.90902319642477</v>
      </c>
      <c r="BD170" s="56">
        <v>34.45011349932609</v>
      </c>
      <c r="BE170" s="56">
        <v>32.93472015322409</v>
      </c>
      <c r="BF170" s="55">
        <v>22.083256484831285</v>
      </c>
      <c r="BG170" s="56">
        <v>20.849199593294077</v>
      </c>
      <c r="BH170" s="56">
        <v>0.04408266534250786</v>
      </c>
      <c r="BI170" s="56">
        <v>0.9317626681799909</v>
      </c>
      <c r="BJ170" s="56">
        <v>0.2392630819796174</v>
      </c>
      <c r="BK170" s="129">
        <v>326.1202147028918</v>
      </c>
      <c r="BL170" s="55">
        <v>60.05935068927194</v>
      </c>
      <c r="BM170" s="56">
        <v>3.9661198600174976</v>
      </c>
      <c r="BN170" s="56">
        <v>5.0860123903430985</v>
      </c>
      <c r="BO170" s="56">
        <v>4.0565155706887985</v>
      </c>
      <c r="BP170" s="56">
        <v>3.010428341727554</v>
      </c>
      <c r="BQ170" s="56">
        <v>5.555251117258991</v>
      </c>
      <c r="BR170" s="56">
        <v>1.1821037573006075</v>
      </c>
      <c r="BS170" s="56">
        <v>1.2917104111986</v>
      </c>
      <c r="BT170" s="56">
        <v>1.263736374169445</v>
      </c>
      <c r="BU170" s="56">
        <v>3.474622851197654</v>
      </c>
      <c r="BV170" s="56">
        <v>6.354596722706959</v>
      </c>
      <c r="BW170" s="56">
        <v>0.30751401007306517</v>
      </c>
      <c r="BX170" s="56">
        <v>1.8604206568773496</v>
      </c>
      <c r="BY170" s="56">
        <v>3.745810574353881</v>
      </c>
      <c r="BZ170" s="56">
        <v>1.7676278640845566</v>
      </c>
      <c r="CA170" s="56">
        <v>4.559319358728807</v>
      </c>
      <c r="CB170" s="56">
        <v>1.9450947010002126</v>
      </c>
      <c r="CC170" s="55">
        <v>1.240859166252867</v>
      </c>
      <c r="CD170" s="55">
        <v>10.792047953465275</v>
      </c>
      <c r="CE170" s="55">
        <v>3.2961096923695345</v>
      </c>
      <c r="CF170" s="55">
        <v>12.090811283724669</v>
      </c>
      <c r="CG170" s="56">
        <v>0</v>
      </c>
      <c r="CH170" s="56">
        <v>0</v>
      </c>
      <c r="CI170" s="56">
        <v>0</v>
      </c>
      <c r="CJ170" s="56">
        <v>5.332144546120923</v>
      </c>
      <c r="CK170" s="56">
        <v>1.0080229836135348</v>
      </c>
      <c r="CL170" s="56">
        <v>0.9684507341987657</v>
      </c>
      <c r="CM170" s="56">
        <v>0.7502376392140171</v>
      </c>
      <c r="CN170" s="56">
        <v>0.0429535835047646</v>
      </c>
      <c r="CO170" s="56">
        <v>0.24638575583457473</v>
      </c>
      <c r="CP170" s="56">
        <v>0</v>
      </c>
      <c r="CQ170" s="56">
        <v>0</v>
      </c>
      <c r="CR170" s="56">
        <v>0</v>
      </c>
      <c r="CS170" s="56">
        <v>0</v>
      </c>
      <c r="CT170" s="56">
        <v>0</v>
      </c>
      <c r="CU170" s="55">
        <v>0</v>
      </c>
      <c r="CV170" s="56">
        <v>0</v>
      </c>
      <c r="CW170" s="56">
        <v>0</v>
      </c>
      <c r="CX170" s="56">
        <v>0</v>
      </c>
      <c r="CY170" s="56">
        <v>0</v>
      </c>
      <c r="CZ170" s="55">
        <v>152.94424345605447</v>
      </c>
      <c r="DA170" s="56">
        <v>3.5975367099382844</v>
      </c>
      <c r="DB170" s="56">
        <v>8.181155565013833</v>
      </c>
      <c r="DC170" s="56">
        <v>49.22650800406706</v>
      </c>
      <c r="DD170" s="56">
        <v>53.319500602965164</v>
      </c>
      <c r="DE170" s="56">
        <v>5.951691849329644</v>
      </c>
      <c r="DF170" s="130">
        <v>37.86907970963089</v>
      </c>
      <c r="DG170" s="131">
        <v>16.252601026223072</v>
      </c>
      <c r="DH170" s="131">
        <v>2.0327942115343687</v>
      </c>
      <c r="DI170" s="55">
        <v>23.476165141519466</v>
      </c>
      <c r="DJ170" s="56">
        <v>2.2594470454706674</v>
      </c>
      <c r="DK170" s="56">
        <v>7.754244401882196</v>
      </c>
      <c r="DL170" s="56">
        <v>0.2510067153767941</v>
      </c>
      <c r="DM170" s="55">
        <v>12.365148613180107</v>
      </c>
      <c r="DN170" s="56">
        <v>11.438869972334539</v>
      </c>
      <c r="DO170" s="56">
        <v>0.3535651793525809</v>
      </c>
      <c r="DP170" s="55">
        <v>6.823768650540304</v>
      </c>
      <c r="DQ170" s="55">
        <v>0.3690430588068383</v>
      </c>
      <c r="DR170" s="56">
        <v>0.05736681563453217</v>
      </c>
      <c r="DS170" s="56">
        <v>0</v>
      </c>
      <c r="DT170" s="55">
        <v>4.793566006951834</v>
      </c>
      <c r="DU170" s="55">
        <v>0</v>
      </c>
      <c r="DV170" s="56">
        <v>0</v>
      </c>
      <c r="DW170" s="56">
        <v>0</v>
      </c>
      <c r="DX170" s="56">
        <v>0</v>
      </c>
      <c r="DY170" s="132">
        <v>94.71926651060508</v>
      </c>
      <c r="DZ170" s="55">
        <v>80.5403631978435</v>
      </c>
      <c r="EA170" s="56">
        <v>30.40036296138658</v>
      </c>
      <c r="EB170" s="56">
        <v>4.662554089522592</v>
      </c>
      <c r="EC170" s="56">
        <v>3.07670662788773</v>
      </c>
      <c r="ED170" s="56">
        <v>7.0905098011397225</v>
      </c>
      <c r="EE170" s="56">
        <v>7.38178335816131</v>
      </c>
      <c r="EF170" s="56">
        <v>27.928418576056373</v>
      </c>
      <c r="EG170" s="55">
        <v>14.17891513560805</v>
      </c>
      <c r="EH170" s="56">
        <v>4.279906481284434</v>
      </c>
      <c r="EI170" s="56">
        <v>9.899009245465939</v>
      </c>
      <c r="EJ170" s="56">
        <v>0</v>
      </c>
    </row>
    <row r="171" spans="1:140" ht="12.75">
      <c r="A171" s="15">
        <v>151</v>
      </c>
      <c r="B171" s="15" t="s">
        <v>299</v>
      </c>
      <c r="C171" s="15">
        <v>3</v>
      </c>
      <c r="D171" s="15" t="s">
        <v>300</v>
      </c>
      <c r="E171" s="15">
        <v>129.365015813258</v>
      </c>
      <c r="F171" s="22">
        <v>1.0700166733933663</v>
      </c>
      <c r="G171" s="22">
        <v>120.9</v>
      </c>
      <c r="H171" s="54">
        <v>0.129365015813258</v>
      </c>
      <c r="I171" s="111" t="s">
        <v>299</v>
      </c>
      <c r="J171" s="112" t="s">
        <v>779</v>
      </c>
      <c r="K171" s="113" t="s">
        <v>780</v>
      </c>
      <c r="L171" s="114">
        <v>120911.2</v>
      </c>
      <c r="M171" s="125">
        <v>1659.1292618053578</v>
      </c>
      <c r="N171" s="126">
        <v>1203.8228640583286</v>
      </c>
      <c r="O171" s="127">
        <v>2091.0027341120012</v>
      </c>
      <c r="P171" s="128">
        <v>1185.1080793177139</v>
      </c>
      <c r="Q171" s="125">
        <v>883.6228571050489</v>
      </c>
      <c r="R171" s="57">
        <v>62.11338569131727</v>
      </c>
      <c r="S171" s="55">
        <v>12.501736811808998</v>
      </c>
      <c r="T171" s="56">
        <v>12.173421486181594</v>
      </c>
      <c r="U171" s="56">
        <v>0.10700166733933664</v>
      </c>
      <c r="V171" s="56">
        <v>0.1119724227366861</v>
      </c>
      <c r="W171" s="57">
        <v>257.55513136913703</v>
      </c>
      <c r="X171" s="55">
        <v>111.20764660345775</v>
      </c>
      <c r="Y171" s="55">
        <v>147.01888658784299</v>
      </c>
      <c r="Z171" s="55">
        <v>33.976182520725956</v>
      </c>
      <c r="AA171" s="55">
        <v>0.018562713793263155</v>
      </c>
      <c r="AB171" s="55">
        <v>0.21002198307518244</v>
      </c>
      <c r="AC171" s="56">
        <v>91.51716300888586</v>
      </c>
      <c r="AD171" s="56">
        <v>21.296885648310496</v>
      </c>
      <c r="AE171" s="55">
        <v>1.426839697232349</v>
      </c>
      <c r="AF171" s="55">
        <v>2.401855245833306</v>
      </c>
      <c r="AG171" s="55">
        <v>1.079094409781724</v>
      </c>
      <c r="AH171" s="55">
        <v>180.96156518172015</v>
      </c>
      <c r="AI171" s="55">
        <v>18.455850243815295</v>
      </c>
      <c r="AJ171" s="56">
        <v>11.351752360409954</v>
      </c>
      <c r="AK171" s="57">
        <v>0</v>
      </c>
      <c r="AL171" s="56">
        <v>5.6516377308305605</v>
      </c>
      <c r="AM171" s="56">
        <v>1.4524584984682973</v>
      </c>
      <c r="AN171" s="56">
        <v>0</v>
      </c>
      <c r="AO171" s="56">
        <v>0</v>
      </c>
      <c r="AP171" s="55">
        <v>0.07117628474450671</v>
      </c>
      <c r="AQ171" s="55">
        <v>0.01438501975003143</v>
      </c>
      <c r="AR171" s="55">
        <v>0</v>
      </c>
      <c r="AS171" s="55">
        <v>0</v>
      </c>
      <c r="AT171" s="55">
        <v>0.2745361058363493</v>
      </c>
      <c r="AU171" s="56">
        <v>0.018498369051006026</v>
      </c>
      <c r="AV171" s="56">
        <v>0.24392860214769188</v>
      </c>
      <c r="AW171" s="56">
        <v>0.012109217342975672</v>
      </c>
      <c r="AX171" s="55">
        <v>181.764054942801</v>
      </c>
      <c r="AY171" s="56">
        <v>181.25616154665573</v>
      </c>
      <c r="AZ171" s="56">
        <v>0.3650024149954678</v>
      </c>
      <c r="BA171" s="56">
        <v>0.14286360568747974</v>
      </c>
      <c r="BB171" s="55">
        <v>30.67705886634158</v>
      </c>
      <c r="BC171" s="55">
        <v>73.93648396509174</v>
      </c>
      <c r="BD171" s="56">
        <v>31.875243980706504</v>
      </c>
      <c r="BE171" s="56">
        <v>30.47312407783563</v>
      </c>
      <c r="BF171" s="55">
        <v>15.107607897366002</v>
      </c>
      <c r="BG171" s="56">
        <v>13.222910698099101</v>
      </c>
      <c r="BH171" s="56">
        <v>0.06693780228796009</v>
      </c>
      <c r="BI171" s="56">
        <v>1.6316040201404007</v>
      </c>
      <c r="BJ171" s="56">
        <v>0.1562612892767585</v>
      </c>
      <c r="BK171" s="129">
        <v>362.7811153970848</v>
      </c>
      <c r="BL171" s="55">
        <v>65.0993704470719</v>
      </c>
      <c r="BM171" s="56">
        <v>1.9392636910393746</v>
      </c>
      <c r="BN171" s="56">
        <v>1.679267098498733</v>
      </c>
      <c r="BO171" s="56">
        <v>4.4559155810214435</v>
      </c>
      <c r="BP171" s="56">
        <v>3.9753182500876676</v>
      </c>
      <c r="BQ171" s="56">
        <v>5.528621004505786</v>
      </c>
      <c r="BR171" s="56">
        <v>0.726181776378036</v>
      </c>
      <c r="BS171" s="56">
        <v>1.119003036939506</v>
      </c>
      <c r="BT171" s="56">
        <v>1.3871055783087092</v>
      </c>
      <c r="BU171" s="56">
        <v>8.782412216568854</v>
      </c>
      <c r="BV171" s="56">
        <v>4.337288026253978</v>
      </c>
      <c r="BW171" s="56">
        <v>0.2594317151760962</v>
      </c>
      <c r="BX171" s="56">
        <v>1.057407419660048</v>
      </c>
      <c r="BY171" s="56">
        <v>11.35943568503166</v>
      </c>
      <c r="BZ171" s="56">
        <v>1.2892494657236055</v>
      </c>
      <c r="CA171" s="56">
        <v>7.873514612376686</v>
      </c>
      <c r="CB171" s="56">
        <v>2.9473497905901196</v>
      </c>
      <c r="CC171" s="55">
        <v>1.4296864144926194</v>
      </c>
      <c r="CD171" s="55">
        <v>11.745727442949867</v>
      </c>
      <c r="CE171" s="55">
        <v>4.159862775326025</v>
      </c>
      <c r="CF171" s="55">
        <v>15.76010328240891</v>
      </c>
      <c r="CG171" s="56">
        <v>0</v>
      </c>
      <c r="CH171" s="56">
        <v>0</v>
      </c>
      <c r="CI171" s="56">
        <v>0</v>
      </c>
      <c r="CJ171" s="56">
        <v>6.386406718318899</v>
      </c>
      <c r="CK171" s="56">
        <v>1.0830849416762054</v>
      </c>
      <c r="CL171" s="56">
        <v>1.1011634985013796</v>
      </c>
      <c r="CM171" s="56">
        <v>0.8159884278710327</v>
      </c>
      <c r="CN171" s="56">
        <v>0.04598076935800818</v>
      </c>
      <c r="CO171" s="56">
        <v>1.1274654457155335</v>
      </c>
      <c r="CP171" s="56">
        <v>0</v>
      </c>
      <c r="CQ171" s="56">
        <v>0</v>
      </c>
      <c r="CR171" s="56">
        <v>0</v>
      </c>
      <c r="CS171" s="56">
        <v>0</v>
      </c>
      <c r="CT171" s="56">
        <v>0</v>
      </c>
      <c r="CU171" s="55">
        <v>0</v>
      </c>
      <c r="CV171" s="56">
        <v>0</v>
      </c>
      <c r="CW171" s="56">
        <v>0</v>
      </c>
      <c r="CX171" s="56">
        <v>0</v>
      </c>
      <c r="CY171" s="56">
        <v>0</v>
      </c>
      <c r="CZ171" s="55">
        <v>166.6578447654146</v>
      </c>
      <c r="DA171" s="56">
        <v>3.9661040499143176</v>
      </c>
      <c r="DB171" s="56">
        <v>8.862098796472122</v>
      </c>
      <c r="DC171" s="56">
        <v>53.574970722315214</v>
      </c>
      <c r="DD171" s="56">
        <v>57.837412911293576</v>
      </c>
      <c r="DE171" s="56">
        <v>6.951626482906465</v>
      </c>
      <c r="DF171" s="130">
        <v>42.46346078775167</v>
      </c>
      <c r="DG171" s="131">
        <v>17.794067050860466</v>
      </c>
      <c r="DH171" s="131">
        <v>1.2124046407611535</v>
      </c>
      <c r="DI171" s="55">
        <v>25.896558796869108</v>
      </c>
      <c r="DJ171" s="56">
        <v>2.4390709876339</v>
      </c>
      <c r="DK171" s="56">
        <v>9.04324826815051</v>
      </c>
      <c r="DL171" s="56">
        <v>0.2727467761464612</v>
      </c>
      <c r="DM171" s="55">
        <v>19.66295099213307</v>
      </c>
      <c r="DN171" s="56">
        <v>18.608185180529183</v>
      </c>
      <c r="DO171" s="56">
        <v>0.3876248023342751</v>
      </c>
      <c r="DP171" s="55">
        <v>0.019420616121583443</v>
      </c>
      <c r="DQ171" s="55">
        <v>1.9752148684323703</v>
      </c>
      <c r="DR171" s="56">
        <v>0.3107291963027412</v>
      </c>
      <c r="DS171" s="56">
        <v>0</v>
      </c>
      <c r="DT171" s="55">
        <v>7.910940425700845</v>
      </c>
      <c r="DU171" s="55">
        <v>0</v>
      </c>
      <c r="DV171" s="56">
        <v>0</v>
      </c>
      <c r="DW171" s="56">
        <v>0</v>
      </c>
      <c r="DX171" s="56">
        <v>0</v>
      </c>
      <c r="DY171" s="132">
        <v>111.24006709055902</v>
      </c>
      <c r="DZ171" s="55">
        <v>80.60379021959918</v>
      </c>
      <c r="EA171" s="56">
        <v>26.67431966600282</v>
      </c>
      <c r="EB171" s="56">
        <v>8.623378148591692</v>
      </c>
      <c r="EC171" s="56">
        <v>3.5260348090168656</v>
      </c>
      <c r="ED171" s="56">
        <v>7.962878542269037</v>
      </c>
      <c r="EE171" s="56">
        <v>16.683218758890824</v>
      </c>
      <c r="EF171" s="56">
        <v>17.13396277598767</v>
      </c>
      <c r="EG171" s="55">
        <v>30.636293412024692</v>
      </c>
      <c r="EH171" s="56">
        <v>4.932295767472327</v>
      </c>
      <c r="EI171" s="56">
        <v>23.066242002395146</v>
      </c>
      <c r="EJ171" s="56">
        <v>2.6377548151039774</v>
      </c>
    </row>
    <row r="172" spans="1:140" ht="12.75">
      <c r="A172" s="15">
        <v>152</v>
      </c>
      <c r="B172" s="15" t="s">
        <v>301</v>
      </c>
      <c r="C172" s="15">
        <v>3</v>
      </c>
      <c r="D172" s="15" t="s">
        <v>302</v>
      </c>
      <c r="E172" s="15">
        <v>3.62455996107067</v>
      </c>
      <c r="F172" s="22">
        <v>1.2944857003823822</v>
      </c>
      <c r="G172" s="22">
        <v>2.8</v>
      </c>
      <c r="H172" s="54">
        <v>0.00362455996107067</v>
      </c>
      <c r="I172" s="111" t="s">
        <v>301</v>
      </c>
      <c r="J172" s="112" t="s">
        <v>779</v>
      </c>
      <c r="K172" s="113" t="s">
        <v>780</v>
      </c>
      <c r="L172" s="114">
        <v>2807.138</v>
      </c>
      <c r="M172" s="125">
        <v>1430.4494827115734</v>
      </c>
      <c r="N172" s="126">
        <v>1093.0529653141123</v>
      </c>
      <c r="O172" s="127">
        <v>1962.1825650276614</v>
      </c>
      <c r="P172" s="128">
        <v>932.3499592823723</v>
      </c>
      <c r="Q172" s="125">
        <v>481.12276631929035</v>
      </c>
      <c r="R172" s="57">
        <v>47.75814370365832</v>
      </c>
      <c r="S172" s="55">
        <v>16.80018224967921</v>
      </c>
      <c r="T172" s="56">
        <v>16.04417381689108</v>
      </c>
      <c r="U172" s="56">
        <v>0.12944857003823823</v>
      </c>
      <c r="V172" s="56">
        <v>0.06737467128441851</v>
      </c>
      <c r="W172" s="57">
        <v>13.323178269112526</v>
      </c>
      <c r="X172" s="55">
        <v>128.47918413701072</v>
      </c>
      <c r="Y172" s="55">
        <v>46.85020829043674</v>
      </c>
      <c r="Z172" s="55">
        <v>11.86261594549324</v>
      </c>
      <c r="AA172" s="55">
        <v>0</v>
      </c>
      <c r="AB172" s="55">
        <v>0.29957201961570823</v>
      </c>
      <c r="AC172" s="56">
        <v>19.221174733839234</v>
      </c>
      <c r="AD172" s="56">
        <v>15.466849153835687</v>
      </c>
      <c r="AE172" s="55">
        <v>1.7403668790063047</v>
      </c>
      <c r="AF172" s="55">
        <v>1.9989255961053574</v>
      </c>
      <c r="AG172" s="55">
        <v>0.898067711669323</v>
      </c>
      <c r="AH172" s="55">
        <v>93.43452299103214</v>
      </c>
      <c r="AI172" s="55">
        <v>10.285689552847064</v>
      </c>
      <c r="AJ172" s="56">
        <v>2.5929754789397603</v>
      </c>
      <c r="AK172" s="57">
        <v>0</v>
      </c>
      <c r="AL172" s="56">
        <v>6.213727290927628</v>
      </c>
      <c r="AM172" s="56">
        <v>1.4789867829796752</v>
      </c>
      <c r="AN172" s="56">
        <v>0</v>
      </c>
      <c r="AO172" s="56">
        <v>0</v>
      </c>
      <c r="AP172" s="55">
        <v>0.11696610569198951</v>
      </c>
      <c r="AQ172" s="55">
        <v>0.02123158889944135</v>
      </c>
      <c r="AR172" s="55">
        <v>0</v>
      </c>
      <c r="AS172" s="55">
        <v>0</v>
      </c>
      <c r="AT172" s="55">
        <v>0.3721940282237639</v>
      </c>
      <c r="AU172" s="56">
        <v>0.03629319256837391</v>
      </c>
      <c r="AV172" s="56">
        <v>0.02403871843849501</v>
      </c>
      <c r="AW172" s="56">
        <v>0.2958279927812598</v>
      </c>
      <c r="AX172" s="55">
        <v>248.68552953221393</v>
      </c>
      <c r="AY172" s="56">
        <v>246.03838500280355</v>
      </c>
      <c r="AZ172" s="56">
        <v>2.4166143595362968</v>
      </c>
      <c r="BA172" s="56">
        <v>0.23054798160973916</v>
      </c>
      <c r="BB172" s="57">
        <v>38.60159350911854</v>
      </c>
      <c r="BC172" s="55">
        <v>154.427071273304</v>
      </c>
      <c r="BD172" s="56">
        <v>66.57609992811184</v>
      </c>
      <c r="BE172" s="56">
        <v>63.64752997536994</v>
      </c>
      <c r="BF172" s="55">
        <v>9.512834780477483</v>
      </c>
      <c r="BG172" s="56">
        <v>5.995968135517384</v>
      </c>
      <c r="BH172" s="56">
        <v>0.12706179746061647</v>
      </c>
      <c r="BI172" s="56">
        <v>2.658782717486636</v>
      </c>
      <c r="BJ172" s="56">
        <v>0.6765645294246311</v>
      </c>
      <c r="BK172" s="129">
        <v>379.9040161189083</v>
      </c>
      <c r="BL172" s="55">
        <v>71.05717638391842</v>
      </c>
      <c r="BM172" s="56">
        <v>2.3310289697193367</v>
      </c>
      <c r="BN172" s="56">
        <v>1.6268704994196939</v>
      </c>
      <c r="BO172" s="56">
        <v>5.439390582151644</v>
      </c>
      <c r="BP172" s="56">
        <v>3.675936131390762</v>
      </c>
      <c r="BQ172" s="56">
        <v>9.968131242568052</v>
      </c>
      <c r="BR172" s="56">
        <v>0.9428856009216504</v>
      </c>
      <c r="BS172" s="56">
        <v>1.3945805300630039</v>
      </c>
      <c r="BT172" s="56">
        <v>1.3579382274758136</v>
      </c>
      <c r="BU172" s="56">
        <v>8.142798822145545</v>
      </c>
      <c r="BV172" s="56">
        <v>5.597704850990582</v>
      </c>
      <c r="BW172" s="56">
        <v>0.36753804052383604</v>
      </c>
      <c r="BX172" s="56">
        <v>1.1128808060024125</v>
      </c>
      <c r="BY172" s="56">
        <v>10.583412714301897</v>
      </c>
      <c r="BZ172" s="56">
        <v>2.1444261023148843</v>
      </c>
      <c r="CA172" s="56">
        <v>6.5603899772651</v>
      </c>
      <c r="CB172" s="56">
        <v>2.7839493462736784</v>
      </c>
      <c r="CC172" s="55">
        <v>1.417229933120495</v>
      </c>
      <c r="CD172" s="55">
        <v>12.788334595591666</v>
      </c>
      <c r="CE172" s="55">
        <v>3.699871541762464</v>
      </c>
      <c r="CF172" s="55">
        <v>13.4025153020621</v>
      </c>
      <c r="CG172" s="56">
        <v>0</v>
      </c>
      <c r="CH172" s="56">
        <v>0</v>
      </c>
      <c r="CI172" s="56">
        <v>0</v>
      </c>
      <c r="CJ172" s="56">
        <v>5.875094135022931</v>
      </c>
      <c r="CK172" s="56">
        <v>1.196709958683898</v>
      </c>
      <c r="CL172" s="56">
        <v>1.1154065101181345</v>
      </c>
      <c r="CM172" s="56">
        <v>0.8662310153615533</v>
      </c>
      <c r="CN172" s="56">
        <v>0.050318153222249855</v>
      </c>
      <c r="CO172" s="56">
        <v>0.20651282551837497</v>
      </c>
      <c r="CP172" s="56">
        <v>0</v>
      </c>
      <c r="CQ172" s="56">
        <v>0</v>
      </c>
      <c r="CR172" s="56">
        <v>0</v>
      </c>
      <c r="CS172" s="56">
        <v>0</v>
      </c>
      <c r="CT172" s="56">
        <v>0</v>
      </c>
      <c r="CU172" s="55">
        <v>0</v>
      </c>
      <c r="CV172" s="56">
        <v>0</v>
      </c>
      <c r="CW172" s="56">
        <v>0</v>
      </c>
      <c r="CX172" s="56">
        <v>0</v>
      </c>
      <c r="CY172" s="56">
        <v>0</v>
      </c>
      <c r="CZ172" s="55">
        <v>178.73923547755757</v>
      </c>
      <c r="DA172" s="56">
        <v>3.948680114764575</v>
      </c>
      <c r="DB172" s="56">
        <v>9.600069537015992</v>
      </c>
      <c r="DC172" s="56">
        <v>58.43015199110268</v>
      </c>
      <c r="DD172" s="56">
        <v>62.57248485824353</v>
      </c>
      <c r="DE172" s="56">
        <v>6.859855126466886</v>
      </c>
      <c r="DF172" s="130">
        <v>44.131923688824706</v>
      </c>
      <c r="DG172" s="131">
        <v>19.133352190024144</v>
      </c>
      <c r="DH172" s="131">
        <v>7.906262535008966</v>
      </c>
      <c r="DI172" s="55">
        <v>26.577339624913346</v>
      </c>
      <c r="DJ172" s="56">
        <v>2.6400340845373473</v>
      </c>
      <c r="DK172" s="56">
        <v>9.015527558673638</v>
      </c>
      <c r="DL172" s="56">
        <v>0.281945526012615</v>
      </c>
      <c r="DM172" s="55">
        <v>14.205571653406423</v>
      </c>
      <c r="DN172" s="56">
        <v>13.145324526261266</v>
      </c>
      <c r="DO172" s="56">
        <v>0.4060220765776389</v>
      </c>
      <c r="DP172" s="55">
        <v>8.891796555780301</v>
      </c>
      <c r="DQ172" s="55">
        <v>0.40879358264538473</v>
      </c>
      <c r="DR172" s="56">
        <v>0.06868561502854509</v>
      </c>
      <c r="DS172" s="56">
        <v>0</v>
      </c>
      <c r="DT172" s="55">
        <v>4.584245591061074</v>
      </c>
      <c r="DU172" s="55">
        <v>0</v>
      </c>
      <c r="DV172" s="56">
        <v>0</v>
      </c>
      <c r="DW172" s="56">
        <v>0</v>
      </c>
      <c r="DX172" s="56">
        <v>0</v>
      </c>
      <c r="DY172" s="132">
        <v>118.19550731029254</v>
      </c>
      <c r="DZ172" s="55">
        <v>99.85426437887985</v>
      </c>
      <c r="EA172" s="56">
        <v>38.172544420687544</v>
      </c>
      <c r="EB172" s="56">
        <v>6.2580250774988615</v>
      </c>
      <c r="EC172" s="56">
        <v>3.8104467967018367</v>
      </c>
      <c r="ED172" s="56">
        <v>8.095725967159435</v>
      </c>
      <c r="EE172" s="56">
        <v>8.884625551006042</v>
      </c>
      <c r="EF172" s="56">
        <v>34.632914377561775</v>
      </c>
      <c r="EG172" s="55">
        <v>18.341232244371316</v>
      </c>
      <c r="EH172" s="56">
        <v>5.497086356281736</v>
      </c>
      <c r="EI172" s="56">
        <v>12.775200221720485</v>
      </c>
      <c r="EJ172" s="56">
        <v>0.06894922871622271</v>
      </c>
    </row>
    <row r="173" spans="1:140" ht="12.75">
      <c r="A173" s="13">
        <v>153</v>
      </c>
      <c r="B173" s="13" t="s">
        <v>303</v>
      </c>
      <c r="C173" s="13">
        <v>8</v>
      </c>
      <c r="D173" s="13" t="s">
        <v>304</v>
      </c>
      <c r="E173" s="13">
        <v>0</v>
      </c>
      <c r="F173" s="27">
        <v>0</v>
      </c>
      <c r="G173" s="27">
        <v>8.2</v>
      </c>
      <c r="H173" s="54">
        <v>0</v>
      </c>
      <c r="I173" s="111" t="s">
        <v>303</v>
      </c>
      <c r="J173" s="112" t="s">
        <v>779</v>
      </c>
      <c r="K173" s="113" t="s">
        <v>776</v>
      </c>
      <c r="L173" s="114">
        <v>8217.704</v>
      </c>
      <c r="M173" s="125">
        <v>1366.2985670936798</v>
      </c>
      <c r="N173" s="126">
        <v>1104.478542492681</v>
      </c>
      <c r="O173" s="127">
        <v>1925.9997747529178</v>
      </c>
      <c r="P173" s="128">
        <v>937.2190821183142</v>
      </c>
      <c r="Q173" s="125">
        <v>694.7082786140752</v>
      </c>
      <c r="R173" s="57">
        <v>50.96079148141622</v>
      </c>
      <c r="S173" s="55">
        <v>5.272433760086759</v>
      </c>
      <c r="T173" s="56">
        <v>4.260472268166389</v>
      </c>
      <c r="U173" s="56">
        <v>0</v>
      </c>
      <c r="V173" s="56">
        <v>0</v>
      </c>
      <c r="W173" s="57">
        <v>303.32073289570906</v>
      </c>
      <c r="X173" s="55">
        <v>67.6330761000883</v>
      </c>
      <c r="Y173" s="55">
        <v>25.5030845598722</v>
      </c>
      <c r="Z173" s="55">
        <v>20.92173190954554</v>
      </c>
      <c r="AA173" s="55">
        <v>0</v>
      </c>
      <c r="AB173" s="55">
        <v>2.412258947267996</v>
      </c>
      <c r="AC173" s="56">
        <v>0</v>
      </c>
      <c r="AD173" s="56">
        <v>2.169088835519021</v>
      </c>
      <c r="AE173" s="55">
        <v>73.87248311693875</v>
      </c>
      <c r="AF173" s="55">
        <v>9.663763747148838</v>
      </c>
      <c r="AG173" s="55">
        <v>0</v>
      </c>
      <c r="AH173" s="55">
        <v>2.2641640536091345</v>
      </c>
      <c r="AI173" s="55">
        <v>0</v>
      </c>
      <c r="AJ173" s="56">
        <v>0</v>
      </c>
      <c r="AK173" s="57">
        <v>0</v>
      </c>
      <c r="AL173" s="56">
        <v>0</v>
      </c>
      <c r="AM173" s="56">
        <v>0</v>
      </c>
      <c r="AN173" s="56">
        <v>0</v>
      </c>
      <c r="AO173" s="56">
        <v>0</v>
      </c>
      <c r="AP173" s="55">
        <v>0</v>
      </c>
      <c r="AQ173" s="55">
        <v>12.168846675421747</v>
      </c>
      <c r="AR173" s="55">
        <v>0</v>
      </c>
      <c r="AS173" s="55">
        <v>0</v>
      </c>
      <c r="AT173" s="55">
        <v>0.3017886747928618</v>
      </c>
      <c r="AU173" s="56">
        <v>0.3017886747928618</v>
      </c>
      <c r="AV173" s="56">
        <v>0</v>
      </c>
      <c r="AW173" s="56">
        <v>0</v>
      </c>
      <c r="AX173" s="55">
        <v>102.87021776398856</v>
      </c>
      <c r="AY173" s="56">
        <v>96.58248824732553</v>
      </c>
      <c r="AZ173" s="56">
        <v>5.406347076993769</v>
      </c>
      <c r="BA173" s="56">
        <v>0.8813933916334783</v>
      </c>
      <c r="BB173" s="57">
        <v>20.942589316918692</v>
      </c>
      <c r="BC173" s="55">
        <v>56.759990381741666</v>
      </c>
      <c r="BD173" s="56">
        <v>10.347970674047156</v>
      </c>
      <c r="BE173" s="56">
        <v>10.62463675985409</v>
      </c>
      <c r="BF173" s="55">
        <v>61.93798170389199</v>
      </c>
      <c r="BG173" s="56">
        <v>17.104765516012744</v>
      </c>
      <c r="BH173" s="56">
        <v>0</v>
      </c>
      <c r="BI173" s="56">
        <v>0</v>
      </c>
      <c r="BJ173" s="56">
        <v>40.35865735733485</v>
      </c>
      <c r="BK173" s="129">
        <v>402.26759201840326</v>
      </c>
      <c r="BL173" s="55">
        <v>54.91940327858</v>
      </c>
      <c r="BM173" s="56">
        <v>5.345675629105162</v>
      </c>
      <c r="BN173" s="56">
        <v>2.762720584727802</v>
      </c>
      <c r="BO173" s="56">
        <v>6.052347468343956</v>
      </c>
      <c r="BP173" s="56">
        <v>2.7016329621996604</v>
      </c>
      <c r="BQ173" s="56">
        <v>6.22538850267666</v>
      </c>
      <c r="BR173" s="56">
        <v>0.7900978180766793</v>
      </c>
      <c r="BS173" s="56">
        <v>1.6582563694190007</v>
      </c>
      <c r="BT173" s="56">
        <v>0.12634672653091422</v>
      </c>
      <c r="BU173" s="56">
        <v>0.5358625718327164</v>
      </c>
      <c r="BV173" s="56">
        <v>14.6639377616911</v>
      </c>
      <c r="BW173" s="56">
        <v>0.027008760597850692</v>
      </c>
      <c r="BX173" s="56">
        <v>0.4304718203527409</v>
      </c>
      <c r="BY173" s="56">
        <v>4.956211613365485</v>
      </c>
      <c r="BZ173" s="56">
        <v>0.347244193755336</v>
      </c>
      <c r="CA173" s="56">
        <v>1.7430355242778273</v>
      </c>
      <c r="CB173" s="56">
        <v>4.247993113404912</v>
      </c>
      <c r="CC173" s="55">
        <v>3.5171977476920557</v>
      </c>
      <c r="CD173" s="55">
        <v>35.1531035919522</v>
      </c>
      <c r="CE173" s="55">
        <v>12.708768775317292</v>
      </c>
      <c r="CF173" s="55">
        <v>20.293028320319156</v>
      </c>
      <c r="CG173" s="56">
        <v>0.2822588888575203</v>
      </c>
      <c r="CH173" s="56">
        <v>0</v>
      </c>
      <c r="CI173" s="56">
        <v>0</v>
      </c>
      <c r="CJ173" s="56">
        <v>1.78233238870614</v>
      </c>
      <c r="CK173" s="56">
        <v>5.160324587013599</v>
      </c>
      <c r="CL173" s="56">
        <v>2.6281172940763016</v>
      </c>
      <c r="CM173" s="56">
        <v>1.4819358302513697</v>
      </c>
      <c r="CN173" s="56">
        <v>0</v>
      </c>
      <c r="CO173" s="56">
        <v>0.19236029917845668</v>
      </c>
      <c r="CP173" s="56">
        <v>0</v>
      </c>
      <c r="CQ173" s="56">
        <v>0</v>
      </c>
      <c r="CR173" s="56">
        <v>0</v>
      </c>
      <c r="CS173" s="56">
        <v>0</v>
      </c>
      <c r="CT173" s="56">
        <v>0</v>
      </c>
      <c r="CU173" s="55">
        <v>0</v>
      </c>
      <c r="CV173" s="56">
        <v>0</v>
      </c>
      <c r="CW173" s="56">
        <v>0</v>
      </c>
      <c r="CX173" s="56">
        <v>0</v>
      </c>
      <c r="CY173" s="56">
        <v>0</v>
      </c>
      <c r="CZ173" s="55">
        <v>192.3179515835567</v>
      </c>
      <c r="DA173" s="56">
        <v>0.7569827289958363</v>
      </c>
      <c r="DB173" s="56">
        <v>42.925530050729506</v>
      </c>
      <c r="DC173" s="56">
        <v>30.041371653201427</v>
      </c>
      <c r="DD173" s="56">
        <v>82.30626218710239</v>
      </c>
      <c r="DE173" s="56">
        <v>2.3136255576983547</v>
      </c>
      <c r="DF173" s="130">
        <v>21.118331835753636</v>
      </c>
      <c r="DG173" s="131">
        <v>1.989256366498477</v>
      </c>
      <c r="DH173" s="131">
        <v>3.608914363428033</v>
      </c>
      <c r="DI173" s="55">
        <v>42.2838301306545</v>
      </c>
      <c r="DJ173" s="56">
        <v>3.7860891558031295</v>
      </c>
      <c r="DK173" s="56">
        <v>7.907907123449567</v>
      </c>
      <c r="DL173" s="56">
        <v>2.8872188630790308</v>
      </c>
      <c r="DM173" s="55">
        <v>12.163767397803573</v>
      </c>
      <c r="DN173" s="56">
        <v>7.283568500398651</v>
      </c>
      <c r="DO173" s="56">
        <v>1.099610061399145</v>
      </c>
      <c r="DP173" s="55">
        <v>2.827786204029739</v>
      </c>
      <c r="DQ173" s="55">
        <v>1.2984344532244043</v>
      </c>
      <c r="DR173" s="56">
        <v>0</v>
      </c>
      <c r="DS173" s="56">
        <v>0</v>
      </c>
      <c r="DT173" s="55">
        <v>3.665942457893348</v>
      </c>
      <c r="DU173" s="55">
        <v>0</v>
      </c>
      <c r="DV173" s="56">
        <v>0</v>
      </c>
      <c r="DW173" s="56">
        <v>0</v>
      </c>
      <c r="DX173" s="56">
        <v>0</v>
      </c>
      <c r="DY173" s="132">
        <v>26.81200247660417</v>
      </c>
      <c r="DZ173" s="55">
        <v>15.927405027000242</v>
      </c>
      <c r="EA173" s="56">
        <v>8.043098169513042</v>
      </c>
      <c r="EB173" s="56">
        <v>0.41309470382481533</v>
      </c>
      <c r="EC173" s="56">
        <v>1.4908957538504672</v>
      </c>
      <c r="ED173" s="56">
        <v>2.576929030298487</v>
      </c>
      <c r="EE173" s="56">
        <v>0.18713012783132613</v>
      </c>
      <c r="EF173" s="56">
        <v>3.2162608923368374</v>
      </c>
      <c r="EG173" s="55">
        <v>10.88460110025866</v>
      </c>
      <c r="EH173" s="56">
        <v>0.7277677560544892</v>
      </c>
      <c r="EI173" s="56">
        <v>10.15683212731926</v>
      </c>
      <c r="EJ173" s="56">
        <v>0</v>
      </c>
    </row>
    <row r="174" spans="1:140" ht="12.75">
      <c r="A174" s="14">
        <v>154</v>
      </c>
      <c r="B174" s="14" t="s">
        <v>305</v>
      </c>
      <c r="C174" s="14">
        <v>2</v>
      </c>
      <c r="D174" s="14" t="s">
        <v>306</v>
      </c>
      <c r="E174" s="14">
        <v>0.10833472890331299</v>
      </c>
      <c r="F174" s="21">
        <v>0.15476389843330426</v>
      </c>
      <c r="G174" s="21">
        <v>0.7</v>
      </c>
      <c r="H174" s="54">
        <v>0.00010833472890331299</v>
      </c>
      <c r="I174" s="111" t="s">
        <v>305</v>
      </c>
      <c r="J174" s="112" t="s">
        <v>779</v>
      </c>
      <c r="K174" s="113" t="s">
        <v>780</v>
      </c>
      <c r="L174" s="114">
        <v>692.668</v>
      </c>
      <c r="M174" s="125">
        <v>1222.6697494326288</v>
      </c>
      <c r="N174" s="126">
        <v>1016.1563259226942</v>
      </c>
      <c r="O174" s="127">
        <v>1841.3887691361415</v>
      </c>
      <c r="P174" s="128">
        <v>742.308869472821</v>
      </c>
      <c r="Q174" s="125">
        <v>460.2814046556215</v>
      </c>
      <c r="R174" s="57">
        <v>70.95547939272494</v>
      </c>
      <c r="S174" s="55">
        <v>1.3671340382405421</v>
      </c>
      <c r="T174" s="56">
        <v>1.3056182759994688</v>
      </c>
      <c r="U174" s="56">
        <v>0.015476389843330428</v>
      </c>
      <c r="V174" s="56">
        <v>0.009730491375377527</v>
      </c>
      <c r="W174" s="57">
        <v>96.72743652081516</v>
      </c>
      <c r="X174" s="55">
        <v>120.66344915601701</v>
      </c>
      <c r="Y174" s="55">
        <v>53.6065474368673</v>
      </c>
      <c r="Z174" s="55">
        <v>19.160867832785694</v>
      </c>
      <c r="AA174" s="55">
        <v>0</v>
      </c>
      <c r="AB174" s="55">
        <v>0.24083688000600578</v>
      </c>
      <c r="AC174" s="56">
        <v>33.46047457079005</v>
      </c>
      <c r="AD174" s="56">
        <v>0.7443537163547326</v>
      </c>
      <c r="AE174" s="55">
        <v>2.2032055761201614</v>
      </c>
      <c r="AF174" s="55">
        <v>5.565667823546057</v>
      </c>
      <c r="AG174" s="55">
        <v>2.686308592283749</v>
      </c>
      <c r="AH174" s="55">
        <v>0.44129366449727714</v>
      </c>
      <c r="AI174" s="55">
        <v>4.556324241916761</v>
      </c>
      <c r="AJ174" s="56">
        <v>4.532474432195511</v>
      </c>
      <c r="AK174" s="57">
        <v>0</v>
      </c>
      <c r="AL174" s="56">
        <v>0</v>
      </c>
      <c r="AM174" s="56">
        <v>0</v>
      </c>
      <c r="AN174" s="56">
        <v>0.02384980972125174</v>
      </c>
      <c r="AO174" s="56">
        <v>0</v>
      </c>
      <c r="AP174" s="55">
        <v>0.0019056748687682988</v>
      </c>
      <c r="AQ174" s="55">
        <v>0.043267481679534786</v>
      </c>
      <c r="AR174" s="55">
        <v>0</v>
      </c>
      <c r="AS174" s="55">
        <v>0</v>
      </c>
      <c r="AT174" s="55">
        <v>0.02972564056662066</v>
      </c>
      <c r="AU174" s="56">
        <v>0.008257924431329295</v>
      </c>
      <c r="AV174" s="56">
        <v>0</v>
      </c>
      <c r="AW174" s="56">
        <v>0.011203058319425757</v>
      </c>
      <c r="AX174" s="55">
        <v>148.08176500141482</v>
      </c>
      <c r="AY174" s="56">
        <v>146.95828304469097</v>
      </c>
      <c r="AZ174" s="56">
        <v>1.1212875432386078</v>
      </c>
      <c r="BA174" s="56">
        <v>0.0021799765544243416</v>
      </c>
      <c r="BB174" s="55">
        <v>24.975890325523917</v>
      </c>
      <c r="BC174" s="55">
        <v>99.19317768396981</v>
      </c>
      <c r="BD174" s="56">
        <v>42.76382047387782</v>
      </c>
      <c r="BE174" s="56">
        <v>40.88273169830279</v>
      </c>
      <c r="BF174" s="55">
        <v>9.776617369360213</v>
      </c>
      <c r="BG174" s="56">
        <v>8.660036265570229</v>
      </c>
      <c r="BH174" s="56">
        <v>0.037146223010157825</v>
      </c>
      <c r="BI174" s="56">
        <v>0.1351874202359572</v>
      </c>
      <c r="BJ174" s="56">
        <v>0.7619812088908394</v>
      </c>
      <c r="BK174" s="129">
        <v>398.92069505159765</v>
      </c>
      <c r="BL174" s="55">
        <v>62.61579862213932</v>
      </c>
      <c r="BM174" s="56">
        <v>3.960180057401237</v>
      </c>
      <c r="BN174" s="56">
        <v>4.817271766560603</v>
      </c>
      <c r="BO174" s="56">
        <v>4.026026898889511</v>
      </c>
      <c r="BP174" s="56">
        <v>2.8001582287618314</v>
      </c>
      <c r="BQ174" s="56">
        <v>6.488158829338154</v>
      </c>
      <c r="BR174" s="56">
        <v>0.9876593115316429</v>
      </c>
      <c r="BS174" s="56">
        <v>1.282172700341289</v>
      </c>
      <c r="BT174" s="56">
        <v>1.1670959247431671</v>
      </c>
      <c r="BU174" s="56">
        <v>3.3966777734787805</v>
      </c>
      <c r="BV174" s="56">
        <v>6.470704579971935</v>
      </c>
      <c r="BW174" s="56">
        <v>0.24583205807111055</v>
      </c>
      <c r="BX174" s="56">
        <v>1.894414062725577</v>
      </c>
      <c r="BY174" s="56">
        <v>2.576919967430284</v>
      </c>
      <c r="BZ174" s="56">
        <v>1.404034833426692</v>
      </c>
      <c r="CA174" s="56">
        <v>7.66127495423493</v>
      </c>
      <c r="CB174" s="56">
        <v>2.8714622301015784</v>
      </c>
      <c r="CC174" s="55">
        <v>5.170933260956186</v>
      </c>
      <c r="CD174" s="55">
        <v>9.202720495244476</v>
      </c>
      <c r="CE174" s="55">
        <v>8.091740920614203</v>
      </c>
      <c r="CF174" s="55">
        <v>20.927861544058626</v>
      </c>
      <c r="CG174" s="56">
        <v>0.008460041462865327</v>
      </c>
      <c r="CH174" s="56">
        <v>0</v>
      </c>
      <c r="CI174" s="56">
        <v>0.05897486241604925</v>
      </c>
      <c r="CJ174" s="56">
        <v>1.116263491311855</v>
      </c>
      <c r="CK174" s="56">
        <v>0.07944643032448445</v>
      </c>
      <c r="CL174" s="56">
        <v>0.5920585330923328</v>
      </c>
      <c r="CM174" s="56">
        <v>0.15015851750044754</v>
      </c>
      <c r="CN174" s="56">
        <v>0.15662626250960054</v>
      </c>
      <c r="CO174" s="56">
        <v>13.183819665409692</v>
      </c>
      <c r="CP174" s="56">
        <v>0</v>
      </c>
      <c r="CQ174" s="56">
        <v>0</v>
      </c>
      <c r="CR174" s="56">
        <v>0</v>
      </c>
      <c r="CS174" s="56">
        <v>0</v>
      </c>
      <c r="CT174" s="56">
        <v>0</v>
      </c>
      <c r="CU174" s="55">
        <v>0.4075834310232319</v>
      </c>
      <c r="CV174" s="56">
        <v>0</v>
      </c>
      <c r="CW174" s="56">
        <v>0</v>
      </c>
      <c r="CX174" s="56">
        <v>0</v>
      </c>
      <c r="CY174" s="56">
        <v>0</v>
      </c>
      <c r="CZ174" s="55">
        <v>205.82082613892948</v>
      </c>
      <c r="DA174" s="56">
        <v>3.923380320730855</v>
      </c>
      <c r="DB174" s="56">
        <v>25.8894737449976</v>
      </c>
      <c r="DC174" s="56">
        <v>104.97941293664498</v>
      </c>
      <c r="DD174" s="56">
        <v>35.7986510131838</v>
      </c>
      <c r="DE174" s="56">
        <v>6.756815675042011</v>
      </c>
      <c r="DF174" s="130">
        <v>22.93026384934774</v>
      </c>
      <c r="DG174" s="131">
        <v>11.761435492905692</v>
      </c>
      <c r="DH174" s="131">
        <v>3.425465013541841</v>
      </c>
      <c r="DI174" s="55">
        <v>37.159678229685795</v>
      </c>
      <c r="DJ174" s="56">
        <v>1.3232602054663996</v>
      </c>
      <c r="DK174" s="56">
        <v>16.861815472924977</v>
      </c>
      <c r="DL174" s="56">
        <v>0.0688785969613148</v>
      </c>
      <c r="DM174" s="55">
        <v>20.47604335699065</v>
      </c>
      <c r="DN174" s="56">
        <v>18.373650868814497</v>
      </c>
      <c r="DO174" s="56">
        <v>0.4298451783538434</v>
      </c>
      <c r="DP174" s="55">
        <v>0.4356343876142683</v>
      </c>
      <c r="DQ174" s="55">
        <v>0.5277997539946988</v>
      </c>
      <c r="DR174" s="56">
        <v>0.11474472618916999</v>
      </c>
      <c r="DS174" s="56">
        <v>0.024109674476083778</v>
      </c>
      <c r="DT174" s="55">
        <v>5.135389537267493</v>
      </c>
      <c r="DU174" s="55">
        <v>0.018392649869778885</v>
      </c>
      <c r="DV174" s="56">
        <v>0</v>
      </c>
      <c r="DW174" s="56">
        <v>0</v>
      </c>
      <c r="DX174" s="56">
        <v>0</v>
      </c>
      <c r="DY174" s="132">
        <v>81.44018490820999</v>
      </c>
      <c r="DZ174" s="55">
        <v>71.78675786957099</v>
      </c>
      <c r="EA174" s="56">
        <v>33.220402848117715</v>
      </c>
      <c r="EB174" s="56">
        <v>3.899400578632187</v>
      </c>
      <c r="EC174" s="56">
        <v>5.027329110049836</v>
      </c>
      <c r="ED174" s="56">
        <v>4.192499148221081</v>
      </c>
      <c r="EE174" s="56">
        <v>9.60504888344777</v>
      </c>
      <c r="EF174" s="56">
        <v>15.842077301102403</v>
      </c>
      <c r="EG174" s="55">
        <v>9.653427038639002</v>
      </c>
      <c r="EH174" s="56">
        <v>4.9009049068240484</v>
      </c>
      <c r="EI174" s="56">
        <v>3.4887709552050907</v>
      </c>
      <c r="EJ174" s="56">
        <v>0.15038950839363158</v>
      </c>
    </row>
    <row r="175" spans="1:140" ht="12.75">
      <c r="A175" s="15">
        <v>155</v>
      </c>
      <c r="B175" s="15" t="s">
        <v>307</v>
      </c>
      <c r="C175" s="15">
        <v>3</v>
      </c>
      <c r="D175" s="15" t="s">
        <v>308</v>
      </c>
      <c r="E175" s="15">
        <v>0.9168614876690189</v>
      </c>
      <c r="F175" s="22">
        <v>0.6549010626207278</v>
      </c>
      <c r="G175" s="22">
        <v>1.4</v>
      </c>
      <c r="H175" s="54">
        <v>0.0009168614876690189</v>
      </c>
      <c r="I175" s="111" t="s">
        <v>307</v>
      </c>
      <c r="J175" s="112" t="s">
        <v>779</v>
      </c>
      <c r="K175" s="113" t="s">
        <v>780</v>
      </c>
      <c r="L175" s="114">
        <v>1388.454</v>
      </c>
      <c r="M175" s="125">
        <v>1125.791635877026</v>
      </c>
      <c r="N175" s="126">
        <v>784.3359737332759</v>
      </c>
      <c r="O175" s="127">
        <v>1559.2479843148421</v>
      </c>
      <c r="P175" s="128">
        <v>667.745924603912</v>
      </c>
      <c r="Q175" s="125">
        <v>403.83721750954663</v>
      </c>
      <c r="R175" s="57">
        <v>37.38980909702446</v>
      </c>
      <c r="S175" s="55">
        <v>4.578156712429797</v>
      </c>
      <c r="T175" s="56">
        <v>4.372143405543144</v>
      </c>
      <c r="U175" s="56">
        <v>0.06549010626207279</v>
      </c>
      <c r="V175" s="56">
        <v>0.031733136279631875</v>
      </c>
      <c r="W175" s="57">
        <v>40.69274171128463</v>
      </c>
      <c r="X175" s="55">
        <v>67.71628012163168</v>
      </c>
      <c r="Y175" s="55">
        <v>40.03232372120358</v>
      </c>
      <c r="Z175" s="55">
        <v>2.3366348471033254</v>
      </c>
      <c r="AA175" s="55">
        <v>0</v>
      </c>
      <c r="AB175" s="55">
        <v>0.1369508820601907</v>
      </c>
      <c r="AC175" s="56">
        <v>34.913508117661806</v>
      </c>
      <c r="AD175" s="56">
        <v>2.6452370766334354</v>
      </c>
      <c r="AE175" s="55">
        <v>2.3549501820009886</v>
      </c>
      <c r="AF175" s="55">
        <v>3.5926433284790136</v>
      </c>
      <c r="AG175" s="55">
        <v>1.6140830016694832</v>
      </c>
      <c r="AH175" s="55">
        <v>93.45696724558394</v>
      </c>
      <c r="AI175" s="55">
        <v>5.295472518354948</v>
      </c>
      <c r="AJ175" s="56">
        <v>2.1219500249918255</v>
      </c>
      <c r="AK175" s="57">
        <v>0</v>
      </c>
      <c r="AL175" s="56">
        <v>1.683224651302816</v>
      </c>
      <c r="AM175" s="56">
        <v>1.490297842060306</v>
      </c>
      <c r="AN175" s="56">
        <v>0</v>
      </c>
      <c r="AO175" s="56">
        <v>0</v>
      </c>
      <c r="AP175" s="55">
        <v>0.3015872329943952</v>
      </c>
      <c r="AQ175" s="55">
        <v>0.010097561748534701</v>
      </c>
      <c r="AR175" s="55">
        <v>0</v>
      </c>
      <c r="AS175" s="55">
        <v>0</v>
      </c>
      <c r="AT175" s="55">
        <v>0.3147745622109195</v>
      </c>
      <c r="AU175" s="56">
        <v>0.007000592025374986</v>
      </c>
      <c r="AV175" s="56">
        <v>0.004537420757187491</v>
      </c>
      <c r="AW175" s="56">
        <v>0.29174175017681536</v>
      </c>
      <c r="AX175" s="55">
        <v>148.24034501683167</v>
      </c>
      <c r="AY175" s="56">
        <v>144.72276359173583</v>
      </c>
      <c r="AZ175" s="56">
        <v>3.4258895145247883</v>
      </c>
      <c r="BA175" s="56">
        <v>0.09170631508137829</v>
      </c>
      <c r="BB175" s="55">
        <v>19.734179166180517</v>
      </c>
      <c r="BC175" s="55">
        <v>76.3199212937555</v>
      </c>
      <c r="BD175" s="56">
        <v>32.90277531700727</v>
      </c>
      <c r="BE175" s="56">
        <v>31.455446129292003</v>
      </c>
      <c r="BF175" s="55">
        <v>19.614326437894235</v>
      </c>
      <c r="BG175" s="56">
        <v>4.824027299427997</v>
      </c>
      <c r="BH175" s="56">
        <v>0.2685432862737981</v>
      </c>
      <c r="BI175" s="56">
        <v>5.959693299165835</v>
      </c>
      <c r="BJ175" s="56">
        <v>7.977685973031876</v>
      </c>
      <c r="BK175" s="129">
        <v>363.8893330279578</v>
      </c>
      <c r="BL175" s="55">
        <v>69.89113071084817</v>
      </c>
      <c r="BM175" s="56">
        <v>1.6792490064488994</v>
      </c>
      <c r="BN175" s="56">
        <v>1.427285311576761</v>
      </c>
      <c r="BO175" s="56">
        <v>2.835016500366595</v>
      </c>
      <c r="BP175" s="56">
        <v>2.2065765232409573</v>
      </c>
      <c r="BQ175" s="56">
        <v>28.76922822074048</v>
      </c>
      <c r="BR175" s="56">
        <v>2.8215122719225847</v>
      </c>
      <c r="BS175" s="56">
        <v>3.714548699488784</v>
      </c>
      <c r="BT175" s="56">
        <v>0.7319291816653631</v>
      </c>
      <c r="BU175" s="56">
        <v>2.5563684500890917</v>
      </c>
      <c r="BV175" s="56">
        <v>8.363143467482539</v>
      </c>
      <c r="BW175" s="56">
        <v>0.4202515891776033</v>
      </c>
      <c r="BX175" s="56">
        <v>0.5311303075218913</v>
      </c>
      <c r="BY175" s="56">
        <v>4.048661316831526</v>
      </c>
      <c r="BZ175" s="56">
        <v>1.032976245521998</v>
      </c>
      <c r="CA175" s="56">
        <v>3.149150061867372</v>
      </c>
      <c r="CB175" s="56">
        <v>0.6958314787526271</v>
      </c>
      <c r="CC175" s="55">
        <v>1.2822895104915253</v>
      </c>
      <c r="CD175" s="55">
        <v>12.432979414514273</v>
      </c>
      <c r="CE175" s="55">
        <v>3.509306033905337</v>
      </c>
      <c r="CF175" s="55">
        <v>11.496866298775474</v>
      </c>
      <c r="CG175" s="56">
        <v>0</v>
      </c>
      <c r="CH175" s="56">
        <v>0</v>
      </c>
      <c r="CI175" s="56">
        <v>0</v>
      </c>
      <c r="CJ175" s="56">
        <v>4.759163789365726</v>
      </c>
      <c r="CK175" s="56">
        <v>1.09220038978605</v>
      </c>
      <c r="CL175" s="56">
        <v>1.0548350899633694</v>
      </c>
      <c r="CM175" s="56">
        <v>0.829166828717408</v>
      </c>
      <c r="CN175" s="56">
        <v>0.049551515570555454</v>
      </c>
      <c r="CO175" s="56">
        <v>0.2159596212766141</v>
      </c>
      <c r="CP175" s="56">
        <v>0</v>
      </c>
      <c r="CQ175" s="56">
        <v>0</v>
      </c>
      <c r="CR175" s="56">
        <v>0</v>
      </c>
      <c r="CS175" s="56">
        <v>0</v>
      </c>
      <c r="CT175" s="56">
        <v>0</v>
      </c>
      <c r="CU175" s="55">
        <v>0</v>
      </c>
      <c r="CV175" s="56">
        <v>0</v>
      </c>
      <c r="CW175" s="56">
        <v>0</v>
      </c>
      <c r="CX175" s="56">
        <v>0</v>
      </c>
      <c r="CY175" s="56">
        <v>0</v>
      </c>
      <c r="CZ175" s="55">
        <v>171.48274267638683</v>
      </c>
      <c r="DA175" s="56">
        <v>3.4686132921940516</v>
      </c>
      <c r="DB175" s="56">
        <v>9.309325335949193</v>
      </c>
      <c r="DC175" s="56">
        <v>56.849978465257045</v>
      </c>
      <c r="DD175" s="56">
        <v>60.27993005169778</v>
      </c>
      <c r="DE175" s="56">
        <v>6.378698898199005</v>
      </c>
      <c r="DF175" s="130">
        <v>42.147510828590654</v>
      </c>
      <c r="DG175" s="131">
        <v>18.51782630177161</v>
      </c>
      <c r="DH175" s="131">
        <v>7.524973819802457</v>
      </c>
      <c r="DI175" s="55">
        <v>24.51981844555167</v>
      </c>
      <c r="DJ175" s="56">
        <v>2.4171416553951373</v>
      </c>
      <c r="DK175" s="56">
        <v>8.628395323143582</v>
      </c>
      <c r="DL175" s="56">
        <v>0.2387403543797634</v>
      </c>
      <c r="DM175" s="55">
        <v>13.257176687164286</v>
      </c>
      <c r="DN175" s="56">
        <v>12.247110815338498</v>
      </c>
      <c r="DO175" s="56">
        <v>0.3921555917588916</v>
      </c>
      <c r="DP175" s="55">
        <v>8.653509586921857</v>
      </c>
      <c r="DQ175" s="55">
        <v>0.3899372971664888</v>
      </c>
      <c r="DR175" s="56">
        <v>0.06639759041351027</v>
      </c>
      <c r="DS175" s="56">
        <v>0</v>
      </c>
      <c r="DT175" s="55">
        <v>4.826094346661828</v>
      </c>
      <c r="DU175" s="55">
        <v>0</v>
      </c>
      <c r="DV175" s="56">
        <v>0</v>
      </c>
      <c r="DW175" s="56">
        <v>0</v>
      </c>
      <c r="DX175" s="56">
        <v>0</v>
      </c>
      <c r="DY175" s="132">
        <v>94.15637824515613</v>
      </c>
      <c r="DZ175" s="55">
        <v>79.63605564174254</v>
      </c>
      <c r="EA175" s="56">
        <v>30.06672169189617</v>
      </c>
      <c r="EB175" s="56">
        <v>5.02070648361415</v>
      </c>
      <c r="EC175" s="56">
        <v>3.1981398015346567</v>
      </c>
      <c r="ED175" s="56">
        <v>6.61029461544999</v>
      </c>
      <c r="EE175" s="56">
        <v>7.01849683172795</v>
      </c>
      <c r="EF175" s="56">
        <v>27.72171062202997</v>
      </c>
      <c r="EG175" s="55">
        <v>14.520300996648071</v>
      </c>
      <c r="EH175" s="56">
        <v>4.514445563194748</v>
      </c>
      <c r="EI175" s="56">
        <v>10.005855433453322</v>
      </c>
      <c r="EJ175" s="56">
        <v>0</v>
      </c>
    </row>
    <row r="176" spans="1:140" ht="12.75">
      <c r="A176" s="14">
        <v>156</v>
      </c>
      <c r="B176" s="14" t="s">
        <v>309</v>
      </c>
      <c r="C176" s="14">
        <v>2</v>
      </c>
      <c r="D176" s="14" t="s">
        <v>310</v>
      </c>
      <c r="E176" s="14">
        <v>0.488216551252715</v>
      </c>
      <c r="F176" s="21">
        <v>0.12205413781317875</v>
      </c>
      <c r="G176" s="21">
        <v>4</v>
      </c>
      <c r="H176" s="54">
        <v>0.000488216551252715</v>
      </c>
      <c r="I176" s="111" t="s">
        <v>309</v>
      </c>
      <c r="J176" s="112" t="s">
        <v>779</v>
      </c>
      <c r="K176" s="113" t="s">
        <v>780</v>
      </c>
      <c r="L176" s="114">
        <v>3990.852</v>
      </c>
      <c r="M176" s="125">
        <v>1032.3247015925422</v>
      </c>
      <c r="N176" s="126">
        <v>665.7670057270664</v>
      </c>
      <c r="O176" s="127">
        <v>1377.2114658559376</v>
      </c>
      <c r="P176" s="128">
        <v>727.2136375891664</v>
      </c>
      <c r="Q176" s="125">
        <v>459.11399370360016</v>
      </c>
      <c r="R176" s="57">
        <v>55.559940584115886</v>
      </c>
      <c r="S176" s="55">
        <v>2.5165578678437583</v>
      </c>
      <c r="T176" s="56">
        <v>2.4033113731103035</v>
      </c>
      <c r="U176" s="56">
        <v>0.012205413781317875</v>
      </c>
      <c r="V176" s="56">
        <v>0.007106251998320158</v>
      </c>
      <c r="W176" s="57">
        <v>167.98417981924663</v>
      </c>
      <c r="X176" s="55">
        <v>64.75136136343819</v>
      </c>
      <c r="Y176" s="55">
        <v>45.11981401465151</v>
      </c>
      <c r="Z176" s="55">
        <v>3.685268208392594</v>
      </c>
      <c r="AA176" s="55">
        <v>0</v>
      </c>
      <c r="AB176" s="55">
        <v>0.22498704537276754</v>
      </c>
      <c r="AC176" s="56">
        <v>33.17121256313188</v>
      </c>
      <c r="AD176" s="56">
        <v>8.038346197754263</v>
      </c>
      <c r="AE176" s="55">
        <v>3.689863718323807</v>
      </c>
      <c r="AF176" s="55">
        <v>0.8770909069040896</v>
      </c>
      <c r="AG176" s="55">
        <v>0.39405620654436696</v>
      </c>
      <c r="AH176" s="55">
        <v>61.447906361849554</v>
      </c>
      <c r="AI176" s="55">
        <v>3.3101252564615278</v>
      </c>
      <c r="AJ176" s="56">
        <v>2.4857774730809363</v>
      </c>
      <c r="AK176" s="57">
        <v>0</v>
      </c>
      <c r="AL176" s="56">
        <v>0.07508922906687596</v>
      </c>
      <c r="AM176" s="56">
        <v>0.7492585543137155</v>
      </c>
      <c r="AN176" s="56">
        <v>0</v>
      </c>
      <c r="AO176" s="56">
        <v>0</v>
      </c>
      <c r="AP176" s="55">
        <v>0.09024138204072714</v>
      </c>
      <c r="AQ176" s="55">
        <v>0.014776293382966845</v>
      </c>
      <c r="AR176" s="55">
        <v>0</v>
      </c>
      <c r="AS176" s="55">
        <v>0</v>
      </c>
      <c r="AT176" s="55">
        <v>0.3255645661628144</v>
      </c>
      <c r="AU176" s="56">
        <v>0.025232707201369532</v>
      </c>
      <c r="AV176" s="56">
        <v>0.01675331483101854</v>
      </c>
      <c r="AW176" s="56">
        <v>0.27935388232888614</v>
      </c>
      <c r="AX176" s="55">
        <v>170.29260919723407</v>
      </c>
      <c r="AY176" s="56">
        <v>169.13320764588613</v>
      </c>
      <c r="AZ176" s="56">
        <v>1.065333918672003</v>
      </c>
      <c r="BA176" s="56">
        <v>0.09407013840653576</v>
      </c>
      <c r="BB176" s="57">
        <v>23.077778880299245</v>
      </c>
      <c r="BC176" s="55">
        <v>65.72809515361634</v>
      </c>
      <c r="BD176" s="56">
        <v>27.33975101056115</v>
      </c>
      <c r="BE176" s="56">
        <v>28.100114962920202</v>
      </c>
      <c r="BF176" s="55">
        <v>9.001050402269993</v>
      </c>
      <c r="BG176" s="56">
        <v>4.28414534039348</v>
      </c>
      <c r="BH176" s="56">
        <v>0.15803141785262897</v>
      </c>
      <c r="BI176" s="56">
        <v>0.9357650947717431</v>
      </c>
      <c r="BJ176" s="56">
        <v>3.52785069453841</v>
      </c>
      <c r="BK176" s="129">
        <v>230.52576241865145</v>
      </c>
      <c r="BL176" s="55">
        <v>42.812011069315524</v>
      </c>
      <c r="BM176" s="56">
        <v>2.7487739460145355</v>
      </c>
      <c r="BN176" s="56">
        <v>3.529732498223437</v>
      </c>
      <c r="BO176" s="56">
        <v>2.901307790917829</v>
      </c>
      <c r="BP176" s="56">
        <v>2.0308921503478454</v>
      </c>
      <c r="BQ176" s="56">
        <v>3.9724600160567225</v>
      </c>
      <c r="BR176" s="56">
        <v>0.8134904526652454</v>
      </c>
      <c r="BS176" s="56">
        <v>0.9290923341682428</v>
      </c>
      <c r="BT176" s="56">
        <v>0.9203473343536668</v>
      </c>
      <c r="BU176" s="56">
        <v>2.7825962977329155</v>
      </c>
      <c r="BV176" s="56">
        <v>5.149882781922256</v>
      </c>
      <c r="BW176" s="56">
        <v>0.23763096201011716</v>
      </c>
      <c r="BX176" s="56">
        <v>1.494578100114963</v>
      </c>
      <c r="BY176" s="56">
        <v>2.116821170015826</v>
      </c>
      <c r="BZ176" s="56">
        <v>1.1370479286127373</v>
      </c>
      <c r="CA176" s="56">
        <v>3.3713603010084063</v>
      </c>
      <c r="CB176" s="56">
        <v>1.4168528424506848</v>
      </c>
      <c r="CC176" s="55">
        <v>0.954550557124143</v>
      </c>
      <c r="CD176" s="55">
        <v>7.82516364926587</v>
      </c>
      <c r="CE176" s="55">
        <v>2.618057497496775</v>
      </c>
      <c r="CF176" s="55">
        <v>9.35409782171827</v>
      </c>
      <c r="CG176" s="56">
        <v>0</v>
      </c>
      <c r="CH176" s="56">
        <v>0</v>
      </c>
      <c r="CI176" s="56">
        <v>0</v>
      </c>
      <c r="CJ176" s="56">
        <v>4.296979692556878</v>
      </c>
      <c r="CK176" s="56">
        <v>0.76692395508528</v>
      </c>
      <c r="CL176" s="56">
        <v>0.5957574973965459</v>
      </c>
      <c r="CM176" s="56">
        <v>0.4369142228276068</v>
      </c>
      <c r="CN176" s="56">
        <v>0.03414308523593459</v>
      </c>
      <c r="CO176" s="56">
        <v>0.16529803660972645</v>
      </c>
      <c r="CP176" s="56">
        <v>0</v>
      </c>
      <c r="CQ176" s="56">
        <v>0</v>
      </c>
      <c r="CR176" s="56">
        <v>0</v>
      </c>
      <c r="CS176" s="56">
        <v>0</v>
      </c>
      <c r="CT176" s="56">
        <v>0</v>
      </c>
      <c r="CU176" s="55">
        <v>0</v>
      </c>
      <c r="CV176" s="56">
        <v>0</v>
      </c>
      <c r="CW176" s="56">
        <v>0</v>
      </c>
      <c r="CX176" s="56">
        <v>0</v>
      </c>
      <c r="CY176" s="56">
        <v>0</v>
      </c>
      <c r="CZ176" s="55">
        <v>104.9490434623985</v>
      </c>
      <c r="DA176" s="56">
        <v>1.0571050993622415</v>
      </c>
      <c r="DB176" s="56">
        <v>5.767359952210706</v>
      </c>
      <c r="DC176" s="56">
        <v>33.22423382275264</v>
      </c>
      <c r="DD176" s="56">
        <v>36.94617089283191</v>
      </c>
      <c r="DE176" s="56">
        <v>4.390501075960723</v>
      </c>
      <c r="DF176" s="130">
        <v>25.982045939062637</v>
      </c>
      <c r="DG176" s="131">
        <v>12.536165209834891</v>
      </c>
      <c r="DH176" s="131">
        <v>7.254698996605237</v>
      </c>
      <c r="DI176" s="55">
        <v>17.17687601544733</v>
      </c>
      <c r="DJ176" s="56">
        <v>1.6433683834930488</v>
      </c>
      <c r="DK176" s="56">
        <v>5.818451799264919</v>
      </c>
      <c r="DL176" s="56">
        <v>0.19917802013204197</v>
      </c>
      <c r="DM176" s="55">
        <v>9.564722019258044</v>
      </c>
      <c r="DN176" s="56">
        <v>9.009001085482499</v>
      </c>
      <c r="DO176" s="56">
        <v>0.16765592910987426</v>
      </c>
      <c r="DP176" s="55">
        <v>4.207880923672438</v>
      </c>
      <c r="DQ176" s="55">
        <v>0.2772590915423574</v>
      </c>
      <c r="DR176" s="56">
        <v>0.043762585031968115</v>
      </c>
      <c r="DS176" s="56">
        <v>0</v>
      </c>
      <c r="DT176" s="55">
        <v>4.804036832235322</v>
      </c>
      <c r="DU176" s="55">
        <v>0</v>
      </c>
      <c r="DV176" s="56">
        <v>0</v>
      </c>
      <c r="DW176" s="56">
        <v>0</v>
      </c>
      <c r="DX176" s="56">
        <v>0</v>
      </c>
      <c r="DY176" s="132">
        <v>74.58530158472428</v>
      </c>
      <c r="DZ176" s="55">
        <v>59.54377661712337</v>
      </c>
      <c r="EA176" s="56">
        <v>22.06400287457415</v>
      </c>
      <c r="EB176" s="56">
        <v>4.2502528282181355</v>
      </c>
      <c r="EC176" s="56">
        <v>1.8547543231370145</v>
      </c>
      <c r="ED176" s="56">
        <v>4.660107666232674</v>
      </c>
      <c r="EE176" s="56">
        <v>8.663092492530417</v>
      </c>
      <c r="EF176" s="56">
        <v>18.05157144389218</v>
      </c>
      <c r="EG176" s="55">
        <v>15.041507427486662</v>
      </c>
      <c r="EH176" s="56">
        <v>5.864552230952187</v>
      </c>
      <c r="EI176" s="56">
        <v>7.648627410888703</v>
      </c>
      <c r="EJ176" s="56">
        <v>1.5283302913763779</v>
      </c>
    </row>
    <row r="177" spans="1:140" ht="12.75">
      <c r="A177" s="15">
        <v>157</v>
      </c>
      <c r="B177" s="15" t="s">
        <v>311</v>
      </c>
      <c r="C177" s="15">
        <v>3</v>
      </c>
      <c r="D177" s="15" t="s">
        <v>312</v>
      </c>
      <c r="E177" s="15">
        <v>21.802345935355266</v>
      </c>
      <c r="F177" s="22">
        <v>2.2022571651874006</v>
      </c>
      <c r="G177" s="22">
        <v>9.9</v>
      </c>
      <c r="H177" s="54">
        <v>0.021802345935355266</v>
      </c>
      <c r="I177" s="111" t="s">
        <v>311</v>
      </c>
      <c r="J177" s="112" t="s">
        <v>779</v>
      </c>
      <c r="K177" s="113" t="s">
        <v>782</v>
      </c>
      <c r="L177" s="114">
        <v>9854.662</v>
      </c>
      <c r="M177" s="125">
        <v>1042.9213097313739</v>
      </c>
      <c r="N177" s="126">
        <v>756.5319194801073</v>
      </c>
      <c r="O177" s="127">
        <v>1476.354817806974</v>
      </c>
      <c r="P177" s="128">
        <v>672.0257884034987</v>
      </c>
      <c r="Q177" s="125">
        <v>385.01533588873974</v>
      </c>
      <c r="R177" s="57">
        <v>47.283884520849114</v>
      </c>
      <c r="S177" s="55">
        <v>11.914979935384896</v>
      </c>
      <c r="T177" s="56">
        <v>11.378797162195925</v>
      </c>
      <c r="U177" s="56">
        <v>0.22022571651874007</v>
      </c>
      <c r="V177" s="56">
        <v>0.10997738938179716</v>
      </c>
      <c r="W177" s="57">
        <v>34.623206762444006</v>
      </c>
      <c r="X177" s="55">
        <v>74.56324732395692</v>
      </c>
      <c r="Y177" s="55">
        <v>33.183055897807556</v>
      </c>
      <c r="Z177" s="55">
        <v>18.80570840481388</v>
      </c>
      <c r="AA177" s="55">
        <v>0</v>
      </c>
      <c r="AB177" s="55">
        <v>0.23465036142284737</v>
      </c>
      <c r="AC177" s="56">
        <v>4.484918914519849</v>
      </c>
      <c r="AD177" s="56">
        <v>9.657780246547269</v>
      </c>
      <c r="AE177" s="55">
        <v>1.0707531115729794</v>
      </c>
      <c r="AF177" s="55">
        <v>1.7682229994291028</v>
      </c>
      <c r="AG177" s="55">
        <v>0.794418925783553</v>
      </c>
      <c r="AH177" s="55">
        <v>133.96238247440652</v>
      </c>
      <c r="AI177" s="55">
        <v>5.686876931953628</v>
      </c>
      <c r="AJ177" s="56">
        <v>1.7153089573239548</v>
      </c>
      <c r="AK177" s="57">
        <v>0</v>
      </c>
      <c r="AL177" s="56">
        <v>2.921728822358392</v>
      </c>
      <c r="AM177" s="56">
        <v>1.0498401670194268</v>
      </c>
      <c r="AN177" s="56">
        <v>0</v>
      </c>
      <c r="AO177" s="56">
        <v>0</v>
      </c>
      <c r="AP177" s="55">
        <v>0.11848097885041617</v>
      </c>
      <c r="AQ177" s="55">
        <v>0.015494189450637677</v>
      </c>
      <c r="AR177" s="55">
        <v>0</v>
      </c>
      <c r="AS177" s="55">
        <v>0</v>
      </c>
      <c r="AT177" s="55">
        <v>0.26734453195857955</v>
      </c>
      <c r="AU177" s="56">
        <v>0.03372413990454467</v>
      </c>
      <c r="AV177" s="56">
        <v>0.022313296995878702</v>
      </c>
      <c r="AW177" s="56">
        <v>0.20058831038548053</v>
      </c>
      <c r="AX177" s="55">
        <v>165.08856417399198</v>
      </c>
      <c r="AY177" s="56">
        <v>163.85260093141702</v>
      </c>
      <c r="AZ177" s="56">
        <v>1.149073403024883</v>
      </c>
      <c r="BA177" s="56">
        <v>0.08689998703151869</v>
      </c>
      <c r="BB177" s="55">
        <v>25.307818776534397</v>
      </c>
      <c r="BC177" s="55">
        <v>91.0407378761443</v>
      </c>
      <c r="BD177" s="56">
        <v>39.249169580854215</v>
      </c>
      <c r="BE177" s="56">
        <v>37.522687231687904</v>
      </c>
      <c r="BF177" s="55">
        <v>5.573386484488256</v>
      </c>
      <c r="BG177" s="56">
        <v>3.883529440177654</v>
      </c>
      <c r="BH177" s="56">
        <v>0.04547086444973962</v>
      </c>
      <c r="BI177" s="56">
        <v>0.9689271940529265</v>
      </c>
      <c r="BJ177" s="56">
        <v>0.6265075352153123</v>
      </c>
      <c r="BK177" s="129">
        <v>267.3695962378009</v>
      </c>
      <c r="BL177" s="55">
        <v>51.42085035488787</v>
      </c>
      <c r="BM177" s="56">
        <v>2.3630653187293484</v>
      </c>
      <c r="BN177" s="56">
        <v>0.268356235860753</v>
      </c>
      <c r="BO177" s="56">
        <v>3.501660432392303</v>
      </c>
      <c r="BP177" s="56">
        <v>1.4113857989244074</v>
      </c>
      <c r="BQ177" s="56">
        <v>14.351522152662364</v>
      </c>
      <c r="BR177" s="56">
        <v>1.1160494393415015</v>
      </c>
      <c r="BS177" s="56">
        <v>0.9540946203938806</v>
      </c>
      <c r="BT177" s="56">
        <v>1.779080804597864</v>
      </c>
      <c r="BU177" s="56">
        <v>4.401408186298018</v>
      </c>
      <c r="BV177" s="56">
        <v>5.145270329921005</v>
      </c>
      <c r="BW177" s="56">
        <v>0.33001334799712057</v>
      </c>
      <c r="BX177" s="56">
        <v>1.474748702695232</v>
      </c>
      <c r="BY177" s="56">
        <v>2.890495889153783</v>
      </c>
      <c r="BZ177" s="56">
        <v>2.088277609115361</v>
      </c>
      <c r="CA177" s="56">
        <v>2.7345595414637254</v>
      </c>
      <c r="CB177" s="56">
        <v>0.5027133350692291</v>
      </c>
      <c r="CC177" s="55">
        <v>1.1485193505368323</v>
      </c>
      <c r="CD177" s="55">
        <v>9.339644525606257</v>
      </c>
      <c r="CE177" s="55">
        <v>3.058729969632647</v>
      </c>
      <c r="CF177" s="55">
        <v>11.01753667452014</v>
      </c>
      <c r="CG177" s="56">
        <v>0</v>
      </c>
      <c r="CH177" s="56">
        <v>0</v>
      </c>
      <c r="CI177" s="56">
        <v>0</v>
      </c>
      <c r="CJ177" s="56">
        <v>5.201156569347583</v>
      </c>
      <c r="CK177" s="56">
        <v>0.9635601911054889</v>
      </c>
      <c r="CL177" s="56">
        <v>0.6484555228784102</v>
      </c>
      <c r="CM177" s="56">
        <v>0.44411365909860734</v>
      </c>
      <c r="CN177" s="56">
        <v>0.042476342669083934</v>
      </c>
      <c r="CO177" s="56">
        <v>0.03055305194637827</v>
      </c>
      <c r="CP177" s="56">
        <v>0</v>
      </c>
      <c r="CQ177" s="56">
        <v>0</v>
      </c>
      <c r="CR177" s="56">
        <v>0</v>
      </c>
      <c r="CS177" s="56">
        <v>0</v>
      </c>
      <c r="CT177" s="56">
        <v>0</v>
      </c>
      <c r="CU177" s="55">
        <v>0</v>
      </c>
      <c r="CV177" s="56">
        <v>0</v>
      </c>
      <c r="CW177" s="56">
        <v>0</v>
      </c>
      <c r="CX177" s="56">
        <v>0</v>
      </c>
      <c r="CY177" s="56">
        <v>0</v>
      </c>
      <c r="CZ177" s="55">
        <v>118.81919440768237</v>
      </c>
      <c r="DA177" s="56">
        <v>3.6066483051372025</v>
      </c>
      <c r="DB177" s="56">
        <v>6.500654208130121</v>
      </c>
      <c r="DC177" s="56">
        <v>38.942675050651154</v>
      </c>
      <c r="DD177" s="56">
        <v>42.152506093055244</v>
      </c>
      <c r="DE177" s="56">
        <v>5.145886282046</v>
      </c>
      <c r="DF177" s="130">
        <v>30.540215382323613</v>
      </c>
      <c r="DG177" s="131">
        <v>12.061783549755434</v>
      </c>
      <c r="DH177" s="131">
        <v>5.768877714933297</v>
      </c>
      <c r="DI177" s="55">
        <v>20.427874644508353</v>
      </c>
      <c r="DJ177" s="56">
        <v>1.9243348985485242</v>
      </c>
      <c r="DK177" s="56">
        <v>6.871471593850707</v>
      </c>
      <c r="DL177" s="56">
        <v>0.24815868875056293</v>
      </c>
      <c r="DM177" s="55">
        <v>9.777318592966456</v>
      </c>
      <c r="DN177" s="56">
        <v>9.183048591620901</v>
      </c>
      <c r="DO177" s="56">
        <v>0.19330749243353043</v>
      </c>
      <c r="DP177" s="55">
        <v>6.5122781481495755</v>
      </c>
      <c r="DQ177" s="55">
        <v>0.3368618832386133</v>
      </c>
      <c r="DR177" s="56">
        <v>0.05183637957344452</v>
      </c>
      <c r="DS177" s="56">
        <v>0</v>
      </c>
      <c r="DT177" s="55">
        <v>4.970507359866832</v>
      </c>
      <c r="DU177" s="55">
        <v>0</v>
      </c>
      <c r="DV177" s="56">
        <v>0</v>
      </c>
      <c r="DW177" s="56">
        <v>0</v>
      </c>
      <c r="DX177" s="56">
        <v>0</v>
      </c>
      <c r="DY177" s="132">
        <v>103.52592509007411</v>
      </c>
      <c r="DZ177" s="55">
        <v>81.39633809865826</v>
      </c>
      <c r="EA177" s="56">
        <v>31.089539144011233</v>
      </c>
      <c r="EB177" s="56">
        <v>5.405290409757331</v>
      </c>
      <c r="EC177" s="56">
        <v>2.8578920312030993</v>
      </c>
      <c r="ED177" s="56">
        <v>7.092021015028217</v>
      </c>
      <c r="EE177" s="56">
        <v>7.609693767274818</v>
      </c>
      <c r="EF177" s="56">
        <v>27.341891583902115</v>
      </c>
      <c r="EG177" s="55">
        <v>22.129586991415838</v>
      </c>
      <c r="EH177" s="56">
        <v>4.368153874785356</v>
      </c>
      <c r="EI177" s="56">
        <v>10.966007763635119</v>
      </c>
      <c r="EJ177" s="56">
        <v>6.795428397239805</v>
      </c>
    </row>
    <row r="178" spans="1:140" ht="12.75">
      <c r="A178" s="7">
        <v>158</v>
      </c>
      <c r="B178" s="7" t="s">
        <v>313</v>
      </c>
      <c r="C178" s="7">
        <v>5</v>
      </c>
      <c r="D178" s="7" t="s">
        <v>314</v>
      </c>
      <c r="E178" s="7">
        <v>4.796470577085287</v>
      </c>
      <c r="F178" s="24">
        <v>6.852100824407554</v>
      </c>
      <c r="G178" s="24">
        <v>0.7</v>
      </c>
      <c r="H178" s="54">
        <v>0.004796470577085287</v>
      </c>
      <c r="I178" s="111" t="s">
        <v>313</v>
      </c>
      <c r="J178" s="112" t="s">
        <v>779</v>
      </c>
      <c r="K178" s="113" t="s">
        <v>780</v>
      </c>
      <c r="L178" s="114">
        <v>738.591</v>
      </c>
      <c r="M178" s="125">
        <v>919.2681876708489</v>
      </c>
      <c r="N178" s="126">
        <v>595.5491492495538</v>
      </c>
      <c r="O178" s="127">
        <v>1389.4413335231338</v>
      </c>
      <c r="P178" s="128">
        <v>460.9432013116867</v>
      </c>
      <c r="Q178" s="125">
        <v>308.393820125076</v>
      </c>
      <c r="R178" s="57">
        <v>90.51179881693656</v>
      </c>
      <c r="S178" s="55">
        <v>13.301069197972897</v>
      </c>
      <c r="T178" s="56">
        <v>11.5929926034842</v>
      </c>
      <c r="U178" s="56">
        <v>0.6852100824407554</v>
      </c>
      <c r="V178" s="56">
        <v>0.010438794948760545</v>
      </c>
      <c r="W178" s="57">
        <v>0.7747318881491922</v>
      </c>
      <c r="X178" s="55">
        <v>19.077500267401035</v>
      </c>
      <c r="Y178" s="55">
        <v>3.8440490068251574</v>
      </c>
      <c r="Z178" s="55">
        <v>0.702337288160836</v>
      </c>
      <c r="AA178" s="55">
        <v>0</v>
      </c>
      <c r="AB178" s="55">
        <v>0.02192011546309121</v>
      </c>
      <c r="AC178" s="56">
        <v>0</v>
      </c>
      <c r="AD178" s="56">
        <v>3.1197780639081714</v>
      </c>
      <c r="AE178" s="55">
        <v>26.55125773262875</v>
      </c>
      <c r="AF178" s="55">
        <v>4.632076480758633</v>
      </c>
      <c r="AG178" s="55">
        <v>0.9542493748231429</v>
      </c>
      <c r="AH178" s="55">
        <v>3.784354263726474</v>
      </c>
      <c r="AI178" s="55">
        <v>0.212431508101236</v>
      </c>
      <c r="AJ178" s="56">
        <v>0</v>
      </c>
      <c r="AK178" s="57">
        <v>0</v>
      </c>
      <c r="AL178" s="56">
        <v>0.19642806370508167</v>
      </c>
      <c r="AM178" s="56">
        <v>0</v>
      </c>
      <c r="AN178" s="56">
        <v>0.0160034443961543</v>
      </c>
      <c r="AO178" s="56">
        <v>0</v>
      </c>
      <c r="AP178" s="55">
        <v>0.27976241248539446</v>
      </c>
      <c r="AQ178" s="55">
        <v>0.34228686783348294</v>
      </c>
      <c r="AR178" s="55">
        <v>1.293923159096171</v>
      </c>
      <c r="AS178" s="55">
        <v>0.009843066054149049</v>
      </c>
      <c r="AT178" s="55">
        <v>2.3928804981376706</v>
      </c>
      <c r="AU178" s="56">
        <v>0.7286982917473948</v>
      </c>
      <c r="AV178" s="56">
        <v>0.18959072071010885</v>
      </c>
      <c r="AW178" s="56">
        <v>0.006539478547667112</v>
      </c>
      <c r="AX178" s="55">
        <v>86.51464748419626</v>
      </c>
      <c r="AY178" s="56">
        <v>82.64110989708783</v>
      </c>
      <c r="AZ178" s="56">
        <v>3.6046201483635727</v>
      </c>
      <c r="BA178" s="56">
        <v>0.26890389945179405</v>
      </c>
      <c r="BB178" s="55">
        <v>3.596158090201478</v>
      </c>
      <c r="BC178" s="55">
        <v>41.4118910195223</v>
      </c>
      <c r="BD178" s="56">
        <v>24.57319409524351</v>
      </c>
      <c r="BE178" s="56">
        <v>9.372846406197747</v>
      </c>
      <c r="BF178" s="55">
        <v>21.026725210569857</v>
      </c>
      <c r="BG178" s="56">
        <v>3.797040581323087</v>
      </c>
      <c r="BH178" s="56">
        <v>0.496634808710098</v>
      </c>
      <c r="BI178" s="56">
        <v>0.6231188844705663</v>
      </c>
      <c r="BJ178" s="56">
        <v>10.064568888600052</v>
      </c>
      <c r="BK178" s="129">
        <v>371.2279191054318</v>
      </c>
      <c r="BL178" s="55">
        <v>59.394712364488605</v>
      </c>
      <c r="BM178" s="56">
        <v>5.733836453463419</v>
      </c>
      <c r="BN178" s="56">
        <v>2.754393162115433</v>
      </c>
      <c r="BO178" s="56">
        <v>2.669515333926354</v>
      </c>
      <c r="BP178" s="56">
        <v>2.7390666823722465</v>
      </c>
      <c r="BQ178" s="56">
        <v>5.059200558902017</v>
      </c>
      <c r="BR178" s="56">
        <v>1.028065600582731</v>
      </c>
      <c r="BS178" s="56">
        <v>11.344790283120156</v>
      </c>
      <c r="BT178" s="56">
        <v>0.3068409986040989</v>
      </c>
      <c r="BU178" s="56">
        <v>5.212424738454706</v>
      </c>
      <c r="BV178" s="56">
        <v>3.706097149843418</v>
      </c>
      <c r="BW178" s="56">
        <v>1.2042930390432594</v>
      </c>
      <c r="BX178" s="56">
        <v>1.239874301203237</v>
      </c>
      <c r="BY178" s="56">
        <v>1.0746678472930216</v>
      </c>
      <c r="BZ178" s="56">
        <v>1.0369067589504881</v>
      </c>
      <c r="CA178" s="56">
        <v>3.6561642370405267</v>
      </c>
      <c r="CB178" s="56">
        <v>3.3878425271902852</v>
      </c>
      <c r="CC178" s="55">
        <v>1.0156500688473054</v>
      </c>
      <c r="CD178" s="55">
        <v>13.748014801155172</v>
      </c>
      <c r="CE178" s="55">
        <v>4.117759355313022</v>
      </c>
      <c r="CF178" s="55">
        <v>10.585141167439083</v>
      </c>
      <c r="CG178" s="56">
        <v>0.38279643266706476</v>
      </c>
      <c r="CH178" s="56">
        <v>0.00850267604127318</v>
      </c>
      <c r="CI178" s="56">
        <v>0.5884041370663872</v>
      </c>
      <c r="CJ178" s="56">
        <v>2.3568930571859124</v>
      </c>
      <c r="CK178" s="56">
        <v>0.7771418823137569</v>
      </c>
      <c r="CL178" s="56">
        <v>2.1569312379923398</v>
      </c>
      <c r="CM178" s="56">
        <v>0.3518726873195043</v>
      </c>
      <c r="CN178" s="56">
        <v>0.07273308231484002</v>
      </c>
      <c r="CO178" s="56">
        <v>0.9011753460304822</v>
      </c>
      <c r="CP178" s="56">
        <v>0.003709766298262502</v>
      </c>
      <c r="CQ178" s="56">
        <v>0</v>
      </c>
      <c r="CR178" s="56">
        <v>0</v>
      </c>
      <c r="CS178" s="56">
        <v>0</v>
      </c>
      <c r="CT178" s="56">
        <v>0</v>
      </c>
      <c r="CU178" s="55">
        <v>0.10640530415344894</v>
      </c>
      <c r="CV178" s="56">
        <v>0.0038586985219153766</v>
      </c>
      <c r="CW178" s="56">
        <v>0</v>
      </c>
      <c r="CX178" s="56">
        <v>0</v>
      </c>
      <c r="CY178" s="56">
        <v>0</v>
      </c>
      <c r="CZ178" s="55">
        <v>181.53578909030844</v>
      </c>
      <c r="DA178" s="56">
        <v>6.658163990625393</v>
      </c>
      <c r="DB178" s="56">
        <v>22.826489897656487</v>
      </c>
      <c r="DC178" s="56">
        <v>85.93489495539481</v>
      </c>
      <c r="DD178" s="56">
        <v>42.59337034976056</v>
      </c>
      <c r="DE178" s="56">
        <v>2.927465945293132</v>
      </c>
      <c r="DF178" s="130">
        <v>41.62544628894747</v>
      </c>
      <c r="DG178" s="131">
        <v>24.64594071685141</v>
      </c>
      <c r="DH178" s="131">
        <v>8.767017198963973</v>
      </c>
      <c r="DI178" s="55">
        <v>30.6390952502806</v>
      </c>
      <c r="DJ178" s="56">
        <v>7.484047327952818</v>
      </c>
      <c r="DK178" s="56">
        <v>10.806237823098304</v>
      </c>
      <c r="DL178" s="56">
        <v>0.4713569485682874</v>
      </c>
      <c r="DM178" s="55">
        <v>13.52884072511038</v>
      </c>
      <c r="DN178" s="56">
        <v>10.81785453654323</v>
      </c>
      <c r="DO178" s="56">
        <v>0.5051510240444305</v>
      </c>
      <c r="DP178" s="55">
        <v>1.0973055452882583</v>
      </c>
      <c r="DQ178" s="55">
        <v>1.097833577717573</v>
      </c>
      <c r="DR178" s="56">
        <v>0.3890786646466041</v>
      </c>
      <c r="DS178" s="56">
        <v>0.09125483522003383</v>
      </c>
      <c r="DT178" s="55">
        <v>12.669894434132017</v>
      </c>
      <c r="DU178" s="55">
        <v>0.06605821083657938</v>
      </c>
      <c r="DV178" s="56">
        <v>0</v>
      </c>
      <c r="DW178" s="56">
        <v>0.004833527622188734</v>
      </c>
      <c r="DX178" s="56">
        <v>0</v>
      </c>
      <c r="DY178" s="132">
        <v>87.09706725373042</v>
      </c>
      <c r="DZ178" s="55">
        <v>58.355828868751445</v>
      </c>
      <c r="EA178" s="56">
        <v>17.33374763570095</v>
      </c>
      <c r="EB178" s="56">
        <v>4.184738238077637</v>
      </c>
      <c r="EC178" s="56">
        <v>5.494109730554528</v>
      </c>
      <c r="ED178" s="56">
        <v>7.715176599769021</v>
      </c>
      <c r="EE178" s="56">
        <v>8.055852291728439</v>
      </c>
      <c r="EF178" s="56">
        <v>15.572217912213931</v>
      </c>
      <c r="EG178" s="55">
        <v>28.741238384978967</v>
      </c>
      <c r="EH178" s="56">
        <v>10.687268054985775</v>
      </c>
      <c r="EI178" s="56">
        <v>17.606605008726078</v>
      </c>
      <c r="EJ178" s="56">
        <v>0</v>
      </c>
    </row>
    <row r="179" spans="1:140" ht="12.75">
      <c r="A179" s="17">
        <v>159</v>
      </c>
      <c r="B179" s="17" t="s">
        <v>315</v>
      </c>
      <c r="C179" s="17">
        <v>1</v>
      </c>
      <c r="D179" s="17" t="s">
        <v>316</v>
      </c>
      <c r="E179" s="17">
        <v>12.711082416153078</v>
      </c>
      <c r="F179" s="20">
        <v>1.5314557127895272</v>
      </c>
      <c r="G179" s="20">
        <v>8.3</v>
      </c>
      <c r="H179" s="54">
        <v>0.012711082416153078</v>
      </c>
      <c r="I179" s="111" t="s">
        <v>315</v>
      </c>
      <c r="J179" s="112" t="s">
        <v>779</v>
      </c>
      <c r="K179" s="113" t="s">
        <v>780</v>
      </c>
      <c r="L179" s="114">
        <v>8272.456</v>
      </c>
      <c r="M179" s="125">
        <v>1589.0431813720134</v>
      </c>
      <c r="N179" s="126">
        <v>1406.6039713949456</v>
      </c>
      <c r="O179" s="127">
        <v>2296.789514398993</v>
      </c>
      <c r="P179" s="128">
        <v>1200.8016724416545</v>
      </c>
      <c r="Q179" s="125">
        <v>815.4425964912961</v>
      </c>
      <c r="R179" s="57">
        <v>65.86627961514694</v>
      </c>
      <c r="S179" s="55">
        <v>12.887889642447174</v>
      </c>
      <c r="T179" s="56">
        <v>12.307928866590526</v>
      </c>
      <c r="U179" s="56">
        <v>0.15314557127895273</v>
      </c>
      <c r="V179" s="56">
        <v>0.08445254952096451</v>
      </c>
      <c r="W179" s="57">
        <v>281.4279096800273</v>
      </c>
      <c r="X179" s="55">
        <v>160.38755600513318</v>
      </c>
      <c r="Y179" s="55">
        <v>36.673606967507595</v>
      </c>
      <c r="Z179" s="55">
        <v>3.252541929506787</v>
      </c>
      <c r="AA179" s="55">
        <v>0</v>
      </c>
      <c r="AB179" s="55">
        <v>0.4086912036763931</v>
      </c>
      <c r="AC179" s="56">
        <v>26.896220421117988</v>
      </c>
      <c r="AD179" s="56">
        <v>6.116160666191516</v>
      </c>
      <c r="AE179" s="55">
        <v>3.5328988150556495</v>
      </c>
      <c r="AF179" s="55">
        <v>4.528811032660675</v>
      </c>
      <c r="AG179" s="55">
        <v>2.0346835329193653</v>
      </c>
      <c r="AH179" s="55">
        <v>35.803490523249685</v>
      </c>
      <c r="AI179" s="55">
        <v>2.1553369398398736</v>
      </c>
      <c r="AJ179" s="56">
        <v>0</v>
      </c>
      <c r="AK179" s="57">
        <v>0</v>
      </c>
      <c r="AL179" s="56">
        <v>1.6537881857576517</v>
      </c>
      <c r="AM179" s="56">
        <v>0.5015487540822218</v>
      </c>
      <c r="AN179" s="56">
        <v>0</v>
      </c>
      <c r="AO179" s="56">
        <v>0</v>
      </c>
      <c r="AP179" s="55">
        <v>0.17459023051920736</v>
      </c>
      <c r="AQ179" s="55">
        <v>0</v>
      </c>
      <c r="AR179" s="55">
        <v>0</v>
      </c>
      <c r="AS179" s="55">
        <v>0</v>
      </c>
      <c r="AT179" s="55">
        <v>0.5093976927770907</v>
      </c>
      <c r="AU179" s="56">
        <v>0.09352966035721434</v>
      </c>
      <c r="AV179" s="56">
        <v>0.06229226241880283</v>
      </c>
      <c r="AW179" s="56">
        <v>0.3444273381448024</v>
      </c>
      <c r="AX179" s="55">
        <v>204.89610340629193</v>
      </c>
      <c r="AY179" s="56">
        <v>202.35719597662407</v>
      </c>
      <c r="AZ179" s="56">
        <v>2.259950370240712</v>
      </c>
      <c r="BA179" s="56">
        <v>0.2789812360440479</v>
      </c>
      <c r="BB179" s="57">
        <v>50.71045406587838</v>
      </c>
      <c r="BC179" s="55">
        <v>101.83255130036352</v>
      </c>
      <c r="BD179" s="56">
        <v>42.35749334901268</v>
      </c>
      <c r="BE179" s="56">
        <v>43.5354990102093</v>
      </c>
      <c r="BF179" s="55">
        <v>27.91989464797395</v>
      </c>
      <c r="BG179" s="56">
        <v>15.929573998338581</v>
      </c>
      <c r="BH179" s="56">
        <v>1.0867449763407626</v>
      </c>
      <c r="BI179" s="56">
        <v>6.431491445829388</v>
      </c>
      <c r="BJ179" s="56">
        <v>3.817130003471762</v>
      </c>
      <c r="BK179" s="129">
        <v>285.4299859678915</v>
      </c>
      <c r="BL179" s="55">
        <v>53.32220564243558</v>
      </c>
      <c r="BM179" s="56">
        <v>2.234394477287035</v>
      </c>
      <c r="BN179" s="56">
        <v>0.15925379355296662</v>
      </c>
      <c r="BO179" s="56">
        <v>8.314371209710878</v>
      </c>
      <c r="BP179" s="56">
        <v>2.3053238361134833</v>
      </c>
      <c r="BQ179" s="56">
        <v>11.983692630096792</v>
      </c>
      <c r="BR179" s="56">
        <v>1.2320923798204548</v>
      </c>
      <c r="BS179" s="56">
        <v>0.5438675044025619</v>
      </c>
      <c r="BT179" s="56">
        <v>1.5648134000350076</v>
      </c>
      <c r="BU179" s="56">
        <v>1.6317657053721408</v>
      </c>
      <c r="BV179" s="56">
        <v>6.062883864235724</v>
      </c>
      <c r="BW179" s="56">
        <v>0.12104144162265718</v>
      </c>
      <c r="BX179" s="56">
        <v>1.0639355470733238</v>
      </c>
      <c r="BY179" s="56">
        <v>2.2635454331821165</v>
      </c>
      <c r="BZ179" s="56">
        <v>2.4262165915418588</v>
      </c>
      <c r="CA179" s="56">
        <v>2.3560959405526</v>
      </c>
      <c r="CB179" s="56">
        <v>1.1082935950339294</v>
      </c>
      <c r="CC179" s="55">
        <v>1.1395346194648843</v>
      </c>
      <c r="CD179" s="55">
        <v>9.646464121416903</v>
      </c>
      <c r="CE179" s="55">
        <v>3.1129098782755693</v>
      </c>
      <c r="CF179" s="55">
        <v>10.983752588106846</v>
      </c>
      <c r="CG179" s="56">
        <v>0</v>
      </c>
      <c r="CH179" s="56">
        <v>0</v>
      </c>
      <c r="CI179" s="56">
        <v>0</v>
      </c>
      <c r="CJ179" s="56">
        <v>5.044947957414339</v>
      </c>
      <c r="CK179" s="56">
        <v>0.9201958886212269</v>
      </c>
      <c r="CL179" s="56">
        <v>0.7745499039221242</v>
      </c>
      <c r="CM179" s="56">
        <v>0.5790855823228314</v>
      </c>
      <c r="CN179" s="56">
        <v>0.039323267479452285</v>
      </c>
      <c r="CO179" s="56">
        <v>0.02858884955084681</v>
      </c>
      <c r="CP179" s="56">
        <v>0</v>
      </c>
      <c r="CQ179" s="56">
        <v>0</v>
      </c>
      <c r="CR179" s="56">
        <v>0</v>
      </c>
      <c r="CS179" s="56">
        <v>0</v>
      </c>
      <c r="CT179" s="56">
        <v>0</v>
      </c>
      <c r="CU179" s="55">
        <v>0</v>
      </c>
      <c r="CV179" s="56">
        <v>0</v>
      </c>
      <c r="CW179" s="56">
        <v>0</v>
      </c>
      <c r="CX179" s="56">
        <v>0</v>
      </c>
      <c r="CY179" s="56">
        <v>0</v>
      </c>
      <c r="CZ179" s="55">
        <v>130.8862809303549</v>
      </c>
      <c r="DA179" s="56">
        <v>1.2219635861466052</v>
      </c>
      <c r="DB179" s="56">
        <v>7.119857754456476</v>
      </c>
      <c r="DC179" s="56">
        <v>42.222962563959236</v>
      </c>
      <c r="DD179" s="56">
        <v>46.068301844095636</v>
      </c>
      <c r="DE179" s="56">
        <v>5.317041275287532</v>
      </c>
      <c r="DF179" s="130">
        <v>32.641382438298855</v>
      </c>
      <c r="DG179" s="131">
        <v>17.809668615946705</v>
      </c>
      <c r="DH179" s="131">
        <v>7.177690639877685</v>
      </c>
      <c r="DI179" s="55">
        <v>20.866475445744285</v>
      </c>
      <c r="DJ179" s="56">
        <v>1.9968289949200093</v>
      </c>
      <c r="DK179" s="56">
        <v>7.159174977781689</v>
      </c>
      <c r="DL179" s="56">
        <v>0.23844430239338835</v>
      </c>
      <c r="DM179" s="55">
        <v>12.209856419907219</v>
      </c>
      <c r="DN179" s="56">
        <v>11.487227009729638</v>
      </c>
      <c r="DO179" s="56">
        <v>0.23766823298909057</v>
      </c>
      <c r="DP179" s="55">
        <v>4.729123974790558</v>
      </c>
      <c r="DQ179" s="55">
        <v>0.33006401001105357</v>
      </c>
      <c r="DR179" s="56">
        <v>0.05324174586120494</v>
      </c>
      <c r="DS179" s="56">
        <v>0</v>
      </c>
      <c r="DT179" s="55">
        <v>5.561999967119801</v>
      </c>
      <c r="DU179" s="55">
        <v>0</v>
      </c>
      <c r="DV179" s="56">
        <v>0</v>
      </c>
      <c r="DW179" s="56">
        <v>0</v>
      </c>
      <c r="DX179" s="56">
        <v>0</v>
      </c>
      <c r="DY179" s="132">
        <v>102.81151087415877</v>
      </c>
      <c r="DZ179" s="55">
        <v>69.83684168280858</v>
      </c>
      <c r="EA179" s="56">
        <v>29.88878997966263</v>
      </c>
      <c r="EB179" s="56">
        <v>1.1837052986440786</v>
      </c>
      <c r="EC179" s="56">
        <v>2.5151478593539816</v>
      </c>
      <c r="ED179" s="56">
        <v>6.122828577148068</v>
      </c>
      <c r="EE179" s="56">
        <v>13.908324202630997</v>
      </c>
      <c r="EF179" s="56">
        <v>16.218037303552897</v>
      </c>
      <c r="EG179" s="55">
        <v>32.97468127965866</v>
      </c>
      <c r="EH179" s="56">
        <v>6.952567653427229</v>
      </c>
      <c r="EI179" s="56">
        <v>19.97796059598262</v>
      </c>
      <c r="EJ179" s="56">
        <v>6.044154239079663</v>
      </c>
    </row>
    <row r="180" spans="1:140" ht="12.75">
      <c r="A180" s="15">
        <v>160</v>
      </c>
      <c r="B180" s="15" t="s">
        <v>317</v>
      </c>
      <c r="C180" s="15">
        <v>3</v>
      </c>
      <c r="D180" s="15" t="s">
        <v>318</v>
      </c>
      <c r="E180" s="15">
        <v>6.982958549018248</v>
      </c>
      <c r="F180" s="22">
        <v>0.831304589168839</v>
      </c>
      <c r="G180" s="22">
        <v>8.4</v>
      </c>
      <c r="H180" s="54">
        <v>0.006982958549018248</v>
      </c>
      <c r="I180" s="111" t="s">
        <v>317</v>
      </c>
      <c r="J180" s="112" t="s">
        <v>779</v>
      </c>
      <c r="K180" s="113" t="s">
        <v>780</v>
      </c>
      <c r="L180" s="114">
        <v>8359.03</v>
      </c>
      <c r="M180" s="125">
        <v>1368.7169922825974</v>
      </c>
      <c r="N180" s="126">
        <v>1022.9856720238162</v>
      </c>
      <c r="O180" s="127">
        <v>1806.649284871391</v>
      </c>
      <c r="P180" s="128">
        <v>925.0060114630525</v>
      </c>
      <c r="Q180" s="125">
        <v>682.8915555991543</v>
      </c>
      <c r="R180" s="57">
        <v>41.056749407526944</v>
      </c>
      <c r="S180" s="55">
        <v>4.141650406805574</v>
      </c>
      <c r="T180" s="56">
        <v>3.9552759112002223</v>
      </c>
      <c r="U180" s="56">
        <v>0.08313045891688389</v>
      </c>
      <c r="V180" s="56">
        <v>0.039410075092444936</v>
      </c>
      <c r="W180" s="57">
        <v>101.55484547848256</v>
      </c>
      <c r="X180" s="55">
        <v>113.42077968376712</v>
      </c>
      <c r="Y180" s="55">
        <v>154.9859254004352</v>
      </c>
      <c r="Z180" s="55">
        <v>27.147491993688263</v>
      </c>
      <c r="AA180" s="55">
        <v>0</v>
      </c>
      <c r="AB180" s="55">
        <v>0.27307953195526274</v>
      </c>
      <c r="AC180" s="56">
        <v>109.83306675535319</v>
      </c>
      <c r="AD180" s="56">
        <v>17.732332579258596</v>
      </c>
      <c r="AE180" s="55">
        <v>1.9701963026810525</v>
      </c>
      <c r="AF180" s="55">
        <v>2.8412770381252366</v>
      </c>
      <c r="AG180" s="55">
        <v>1.2765165336169388</v>
      </c>
      <c r="AH180" s="55">
        <v>201.2801724602017</v>
      </c>
      <c r="AI180" s="55">
        <v>13.662913041345707</v>
      </c>
      <c r="AJ180" s="56">
        <v>7.844808548360276</v>
      </c>
      <c r="AK180" s="57">
        <v>0</v>
      </c>
      <c r="AL180" s="56">
        <v>4.463452099107193</v>
      </c>
      <c r="AM180" s="56">
        <v>1.3546476086340162</v>
      </c>
      <c r="AN180" s="56">
        <v>0</v>
      </c>
      <c r="AO180" s="56">
        <v>0</v>
      </c>
      <c r="AP180" s="55">
        <v>0.20352600720418518</v>
      </c>
      <c r="AQ180" s="55">
        <v>0.019509440688692346</v>
      </c>
      <c r="AR180" s="55">
        <v>0</v>
      </c>
      <c r="AS180" s="55">
        <v>0</v>
      </c>
      <c r="AT180" s="55">
        <v>0.7162194656557039</v>
      </c>
      <c r="AU180" s="56">
        <v>0.0424618645943369</v>
      </c>
      <c r="AV180" s="56">
        <v>0.028163554862226832</v>
      </c>
      <c r="AW180" s="56">
        <v>0.6298158996917106</v>
      </c>
      <c r="AX180" s="55">
        <v>58.09958811010368</v>
      </c>
      <c r="AY180" s="56">
        <v>55.82793697354836</v>
      </c>
      <c r="AZ180" s="56">
        <v>2.1784489348644516</v>
      </c>
      <c r="BA180" s="56">
        <v>0.09319980906875557</v>
      </c>
      <c r="BB180" s="57">
        <v>29.178026637061954</v>
      </c>
      <c r="BC180" s="55">
        <v>135.54766521952905</v>
      </c>
      <c r="BD180" s="56">
        <v>58.43684015968359</v>
      </c>
      <c r="BE180" s="56">
        <v>55.86632659531069</v>
      </c>
      <c r="BF180" s="55">
        <v>19.289235712756142</v>
      </c>
      <c r="BG180" s="56">
        <v>13.86031632856922</v>
      </c>
      <c r="BH180" s="56">
        <v>0.14796812548824442</v>
      </c>
      <c r="BI180" s="56">
        <v>3.0507199998085897</v>
      </c>
      <c r="BJ180" s="56">
        <v>1.9143142206691444</v>
      </c>
      <c r="BK180" s="129">
        <v>324.97024176250113</v>
      </c>
      <c r="BL180" s="55">
        <v>62.6929799270968</v>
      </c>
      <c r="BM180" s="56">
        <v>2.3546153082355246</v>
      </c>
      <c r="BN180" s="56">
        <v>0.8568159224216206</v>
      </c>
      <c r="BO180" s="56">
        <v>5.6493157698919605</v>
      </c>
      <c r="BP180" s="56">
        <v>2.0528123478441875</v>
      </c>
      <c r="BQ180" s="56">
        <v>16.630613839165548</v>
      </c>
      <c r="BR180" s="56">
        <v>0.20118721909121032</v>
      </c>
      <c r="BS180" s="56">
        <v>2.6350581347357287</v>
      </c>
      <c r="BT180" s="56">
        <v>0.9965725688267656</v>
      </c>
      <c r="BU180" s="56">
        <v>3.42714405858096</v>
      </c>
      <c r="BV180" s="56">
        <v>9.685031636445855</v>
      </c>
      <c r="BW180" s="56">
        <v>0.30557851808164344</v>
      </c>
      <c r="BX180" s="56">
        <v>0.8638574092927049</v>
      </c>
      <c r="BY180" s="56">
        <v>5.688504527439187</v>
      </c>
      <c r="BZ180" s="56">
        <v>2.043174865983254</v>
      </c>
      <c r="CA180" s="56">
        <v>2.424466714439355</v>
      </c>
      <c r="CB180" s="56">
        <v>0.8192553442205613</v>
      </c>
      <c r="CC180" s="55">
        <v>1.2395289884113347</v>
      </c>
      <c r="CD180" s="55">
        <v>11.008528501512734</v>
      </c>
      <c r="CE180" s="55">
        <v>3.2099430197044394</v>
      </c>
      <c r="CF180" s="55">
        <v>11.679370692532506</v>
      </c>
      <c r="CG180" s="56">
        <v>0</v>
      </c>
      <c r="CH180" s="56">
        <v>0</v>
      </c>
      <c r="CI180" s="56">
        <v>0</v>
      </c>
      <c r="CJ180" s="56">
        <v>5.21176859037472</v>
      </c>
      <c r="CK180" s="56">
        <v>1.1032655702874614</v>
      </c>
      <c r="CL180" s="56">
        <v>0.9008329913877566</v>
      </c>
      <c r="CM180" s="56">
        <v>0.6880236103949859</v>
      </c>
      <c r="CN180" s="56">
        <v>0.046174017798715876</v>
      </c>
      <c r="CO180" s="56">
        <v>0.21403440351332628</v>
      </c>
      <c r="CP180" s="56">
        <v>0</v>
      </c>
      <c r="CQ180" s="56">
        <v>0</v>
      </c>
      <c r="CR180" s="56">
        <v>0</v>
      </c>
      <c r="CS180" s="56">
        <v>0</v>
      </c>
      <c r="CT180" s="56">
        <v>0</v>
      </c>
      <c r="CU180" s="55">
        <v>0</v>
      </c>
      <c r="CV180" s="56">
        <v>0</v>
      </c>
      <c r="CW180" s="56">
        <v>0</v>
      </c>
      <c r="CX180" s="56">
        <v>0</v>
      </c>
      <c r="CY180" s="56">
        <v>0</v>
      </c>
      <c r="CZ180" s="55">
        <v>150.75959770451834</v>
      </c>
      <c r="DA180" s="56">
        <v>3.453931855729672</v>
      </c>
      <c r="DB180" s="56">
        <v>8.107670387592817</v>
      </c>
      <c r="DC180" s="56">
        <v>49.48772764303992</v>
      </c>
      <c r="DD180" s="56">
        <v>52.813783417453934</v>
      </c>
      <c r="DE180" s="56">
        <v>6.087580736042339</v>
      </c>
      <c r="DF180" s="130">
        <v>37.823958042978674</v>
      </c>
      <c r="DG180" s="131">
        <v>16.126273024501646</v>
      </c>
      <c r="DH180" s="131">
        <v>6.886984494612412</v>
      </c>
      <c r="DI180" s="55">
        <v>23.53347218516981</v>
      </c>
      <c r="DJ180" s="56">
        <v>2.2882367930250282</v>
      </c>
      <c r="DK180" s="56">
        <v>8.0895618271498</v>
      </c>
      <c r="DL180" s="56">
        <v>0.24336316534334726</v>
      </c>
      <c r="DM180" s="55">
        <v>12.073637730693632</v>
      </c>
      <c r="DN180" s="56">
        <v>11.20456560151118</v>
      </c>
      <c r="DO180" s="56">
        <v>0.3269793265486545</v>
      </c>
      <c r="DP180" s="55">
        <v>7.593004212211225</v>
      </c>
      <c r="DQ180" s="55">
        <v>0.35251937126676175</v>
      </c>
      <c r="DR180" s="56">
        <v>0.0584673102022603</v>
      </c>
      <c r="DS180" s="56">
        <v>0</v>
      </c>
      <c r="DT180" s="55">
        <v>3.0037384720475937</v>
      </c>
      <c r="DU180" s="55">
        <v>0</v>
      </c>
      <c r="DV180" s="56">
        <v>0</v>
      </c>
      <c r="DW180" s="56">
        <v>0</v>
      </c>
      <c r="DX180" s="56">
        <v>0</v>
      </c>
      <c r="DY180" s="132">
        <v>118.74073905704368</v>
      </c>
      <c r="DZ180" s="55">
        <v>78.01689908996617</v>
      </c>
      <c r="EA180" s="56">
        <v>34.85809956418388</v>
      </c>
      <c r="EB180" s="56">
        <v>5.677393190358211</v>
      </c>
      <c r="EC180" s="56">
        <v>3.393105420126498</v>
      </c>
      <c r="ED180" s="56">
        <v>6.974639401940177</v>
      </c>
      <c r="EE180" s="56">
        <v>7.591745692981123</v>
      </c>
      <c r="EF180" s="56">
        <v>19.521918212998393</v>
      </c>
      <c r="EG180" s="55">
        <v>40.72383996707752</v>
      </c>
      <c r="EH180" s="56">
        <v>5.137978928177073</v>
      </c>
      <c r="EI180" s="56">
        <v>23.847802914931517</v>
      </c>
      <c r="EJ180" s="56">
        <v>11.738054535035763</v>
      </c>
    </row>
    <row r="181" spans="1:140" ht="12.75">
      <c r="A181" s="15">
        <v>161</v>
      </c>
      <c r="B181" s="15" t="s">
        <v>319</v>
      </c>
      <c r="C181" s="15">
        <v>3</v>
      </c>
      <c r="D181" s="15" t="s">
        <v>320</v>
      </c>
      <c r="E181" s="15">
        <v>27.934454785036113</v>
      </c>
      <c r="F181" s="22">
        <v>4.2324931492478965</v>
      </c>
      <c r="G181" s="22">
        <v>6.6</v>
      </c>
      <c r="H181" s="54">
        <v>0.027934454785036113</v>
      </c>
      <c r="I181" s="111" t="s">
        <v>319</v>
      </c>
      <c r="J181" s="112" t="s">
        <v>779</v>
      </c>
      <c r="K181" s="113" t="s">
        <v>780</v>
      </c>
      <c r="L181" s="114">
        <v>6558.404</v>
      </c>
      <c r="M181" s="125">
        <v>1333.1425755412447</v>
      </c>
      <c r="N181" s="126">
        <v>1058.8834753672322</v>
      </c>
      <c r="O181" s="127">
        <v>1873.8131295688447</v>
      </c>
      <c r="P181" s="128">
        <v>925.3598893877229</v>
      </c>
      <c r="Q181" s="125">
        <v>555.5292110702543</v>
      </c>
      <c r="R181" s="57">
        <v>10.630221925944177</v>
      </c>
      <c r="S181" s="55">
        <v>26.227798714443328</v>
      </c>
      <c r="T181" s="56">
        <v>25.047557302050922</v>
      </c>
      <c r="U181" s="56">
        <v>0.42324931492478957</v>
      </c>
      <c r="V181" s="56">
        <v>0.2202227859094987</v>
      </c>
      <c r="W181" s="57">
        <v>88.28367389383148</v>
      </c>
      <c r="X181" s="55">
        <v>111.9492181329482</v>
      </c>
      <c r="Y181" s="55">
        <v>13.842844997045011</v>
      </c>
      <c r="Z181" s="55">
        <v>4.796130278037156</v>
      </c>
      <c r="AA181" s="55">
        <v>0</v>
      </c>
      <c r="AB181" s="55">
        <v>0.32755987584784346</v>
      </c>
      <c r="AC181" s="56">
        <v>3.81919442596095</v>
      </c>
      <c r="AD181" s="56">
        <v>4.899961941960269</v>
      </c>
      <c r="AE181" s="55">
        <v>2.9611289575939512</v>
      </c>
      <c r="AF181" s="55">
        <v>4.936319872944698</v>
      </c>
      <c r="AG181" s="55">
        <v>2.217766700557026</v>
      </c>
      <c r="AH181" s="55">
        <v>190.3978467932137</v>
      </c>
      <c r="AI181" s="55">
        <v>10.000946876709637</v>
      </c>
      <c r="AJ181" s="56">
        <v>4.623426675148405</v>
      </c>
      <c r="AK181" s="57">
        <v>0</v>
      </c>
      <c r="AL181" s="56">
        <v>4.279620468638406</v>
      </c>
      <c r="AM181" s="56">
        <v>1.097901257684034</v>
      </c>
      <c r="AN181" s="56">
        <v>0</v>
      </c>
      <c r="AO181" s="56">
        <v>0</v>
      </c>
      <c r="AP181" s="55">
        <v>0.24310182782274464</v>
      </c>
      <c r="AQ181" s="55">
        <v>0.011624779443291385</v>
      </c>
      <c r="AR181" s="55">
        <v>0</v>
      </c>
      <c r="AS181" s="55">
        <v>0</v>
      </c>
      <c r="AT181" s="55">
        <v>0.24024899960417195</v>
      </c>
      <c r="AU181" s="56">
        <v>0.015701990911203396</v>
      </c>
      <c r="AV181" s="56">
        <v>0.010464436164652254</v>
      </c>
      <c r="AW181" s="56">
        <v>0.20138893547881465</v>
      </c>
      <c r="AX181" s="55">
        <v>235.85829723207047</v>
      </c>
      <c r="AY181" s="56">
        <v>232.39480215003528</v>
      </c>
      <c r="AZ181" s="56">
        <v>3.175100222554146</v>
      </c>
      <c r="BA181" s="56">
        <v>0.288388760436228</v>
      </c>
      <c r="BB181" s="57">
        <v>34.09366059181472</v>
      </c>
      <c r="BC181" s="55">
        <v>73.87123452596089</v>
      </c>
      <c r="BD181" s="56">
        <v>31.84712317204002</v>
      </c>
      <c r="BE181" s="56">
        <v>30.44623356536133</v>
      </c>
      <c r="BF181" s="55">
        <v>26.00751646284675</v>
      </c>
      <c r="BG181" s="56">
        <v>15.770452689404312</v>
      </c>
      <c r="BH181" s="56">
        <v>0.1860940558099196</v>
      </c>
      <c r="BI181" s="56">
        <v>4.126386541603719</v>
      </c>
      <c r="BJ181" s="56">
        <v>5.519717906978588</v>
      </c>
      <c r="BK181" s="129">
        <v>310.6937297549831</v>
      </c>
      <c r="BL181" s="55">
        <v>57.174352174705916</v>
      </c>
      <c r="BM181" s="56">
        <v>1.8153639208563546</v>
      </c>
      <c r="BN181" s="56">
        <v>1.2389065998373996</v>
      </c>
      <c r="BO181" s="56">
        <v>4.327623000961819</v>
      </c>
      <c r="BP181" s="56">
        <v>2.977257881643156</v>
      </c>
      <c r="BQ181" s="56">
        <v>7.885788981587592</v>
      </c>
      <c r="BR181" s="56">
        <v>0.7363697021409477</v>
      </c>
      <c r="BS181" s="56">
        <v>1.0986605887651935</v>
      </c>
      <c r="BT181" s="56">
        <v>1.0778277763919393</v>
      </c>
      <c r="BU181" s="56">
        <v>6.606372525998704</v>
      </c>
      <c r="BV181" s="56">
        <v>4.4279873578998785</v>
      </c>
      <c r="BW181" s="56">
        <v>0.28882179261905794</v>
      </c>
      <c r="BX181" s="56">
        <v>0.8954190684196947</v>
      </c>
      <c r="BY181" s="56">
        <v>8.716684730004433</v>
      </c>
      <c r="BZ181" s="56">
        <v>1.7279569846566327</v>
      </c>
      <c r="CA181" s="56">
        <v>5.426327807802019</v>
      </c>
      <c r="CB181" s="56">
        <v>2.2862726968329485</v>
      </c>
      <c r="CC181" s="55">
        <v>1.1988099543730457</v>
      </c>
      <c r="CD181" s="55">
        <v>10.066134992598808</v>
      </c>
      <c r="CE181" s="55">
        <v>3.259594864848216</v>
      </c>
      <c r="CF181" s="55">
        <v>11.893753419277004</v>
      </c>
      <c r="CG181" s="56">
        <v>0</v>
      </c>
      <c r="CH181" s="56">
        <v>0</v>
      </c>
      <c r="CI181" s="56">
        <v>0</v>
      </c>
      <c r="CJ181" s="56">
        <v>5.268702568490748</v>
      </c>
      <c r="CK181" s="56">
        <v>0.9534087866499227</v>
      </c>
      <c r="CL181" s="56">
        <v>0.9346557485632173</v>
      </c>
      <c r="CM181" s="56">
        <v>0.7219073420911551</v>
      </c>
      <c r="CN181" s="56">
        <v>0.04233042063282469</v>
      </c>
      <c r="CO181" s="56">
        <v>0.20116936986498546</v>
      </c>
      <c r="CP181" s="56">
        <v>0</v>
      </c>
      <c r="CQ181" s="56">
        <v>0</v>
      </c>
      <c r="CR181" s="56">
        <v>0</v>
      </c>
      <c r="CS181" s="56">
        <v>0</v>
      </c>
      <c r="CT181" s="56">
        <v>0</v>
      </c>
      <c r="CU181" s="55">
        <v>0</v>
      </c>
      <c r="CV181" s="56">
        <v>0</v>
      </c>
      <c r="CW181" s="56">
        <v>0</v>
      </c>
      <c r="CX181" s="56">
        <v>0</v>
      </c>
      <c r="CY181" s="56">
        <v>0</v>
      </c>
      <c r="CZ181" s="55">
        <v>144.34911298541536</v>
      </c>
      <c r="DA181" s="56">
        <v>3.5991927304264877</v>
      </c>
      <c r="DB181" s="56">
        <v>7.625024319941255</v>
      </c>
      <c r="DC181" s="56">
        <v>46.00684861743802</v>
      </c>
      <c r="DD181" s="56">
        <v>49.99356550770583</v>
      </c>
      <c r="DE181" s="56">
        <v>5.737700818674788</v>
      </c>
      <c r="DF181" s="130">
        <v>36.233693441270155</v>
      </c>
      <c r="DG181" s="131">
        <v>15.504366611145029</v>
      </c>
      <c r="DH181" s="131">
        <v>6.421707171439881</v>
      </c>
      <c r="DI181" s="55">
        <v>21.609007313364653</v>
      </c>
      <c r="DJ181" s="56">
        <v>2.142864331017119</v>
      </c>
      <c r="DK181" s="56">
        <v>7.121741814014507</v>
      </c>
      <c r="DL181" s="56">
        <v>0.2503520673627303</v>
      </c>
      <c r="DM181" s="55">
        <v>11.940533093112286</v>
      </c>
      <c r="DN181" s="56">
        <v>11.025103058609991</v>
      </c>
      <c r="DO181" s="56">
        <v>0.37440054013140994</v>
      </c>
      <c r="DP181" s="55">
        <v>6.9908181929627995</v>
      </c>
      <c r="DQ181" s="55">
        <v>0.36181516112761575</v>
      </c>
      <c r="DR181" s="56">
        <v>0.05322331469668535</v>
      </c>
      <c r="DS181" s="56">
        <v>0</v>
      </c>
      <c r="DT181" s="55">
        <v>5.616053844807365</v>
      </c>
      <c r="DU181" s="55">
        <v>0</v>
      </c>
      <c r="DV181" s="56">
        <v>0</v>
      </c>
      <c r="DW181" s="56">
        <v>0</v>
      </c>
      <c r="DX181" s="56">
        <v>0</v>
      </c>
      <c r="DY181" s="132">
        <v>97.08895639853843</v>
      </c>
      <c r="DZ181" s="55">
        <v>82.75200795803369</v>
      </c>
      <c r="EA181" s="56">
        <v>31.467503374296555</v>
      </c>
      <c r="EB181" s="56">
        <v>4.72455798697366</v>
      </c>
      <c r="EC181" s="56">
        <v>3.0848968743005156</v>
      </c>
      <c r="ED181" s="56">
        <v>7.411496760492339</v>
      </c>
      <c r="EE181" s="56">
        <v>7.7435257114383305</v>
      </c>
      <c r="EF181" s="56">
        <v>28.32001505244263</v>
      </c>
      <c r="EG181" s="55">
        <v>14.33696063859439</v>
      </c>
      <c r="EH181" s="56">
        <v>4.289490247932272</v>
      </c>
      <c r="EI181" s="56">
        <v>10.047470390662117</v>
      </c>
      <c r="EJ181" s="56">
        <v>0</v>
      </c>
    </row>
    <row r="182" spans="1:140" ht="22.5">
      <c r="A182" s="14">
        <v>162</v>
      </c>
      <c r="B182" s="14" t="s">
        <v>417</v>
      </c>
      <c r="C182" s="14">
        <v>2</v>
      </c>
      <c r="D182" s="14" t="s">
        <v>321</v>
      </c>
      <c r="E182" s="14">
        <v>84.04994404075374</v>
      </c>
      <c r="F182" s="21">
        <v>2.3154254556681475</v>
      </c>
      <c r="G182" s="21">
        <v>36.3</v>
      </c>
      <c r="H182" s="54">
        <v>0.08404994404075375</v>
      </c>
      <c r="I182" s="111" t="s">
        <v>470</v>
      </c>
      <c r="J182" s="112" t="s">
        <v>781</v>
      </c>
      <c r="K182" s="113" t="s">
        <v>780</v>
      </c>
      <c r="L182" s="114">
        <v>36276.4</v>
      </c>
      <c r="M182" s="125">
        <v>1643.986393357665</v>
      </c>
      <c r="N182" s="126">
        <v>1617.136078414713</v>
      </c>
      <c r="O182" s="127">
        <v>1822.195930548868</v>
      </c>
      <c r="P182" s="128">
        <v>1273.3380379530493</v>
      </c>
      <c r="Q182" s="125">
        <v>933.073292829498</v>
      </c>
      <c r="R182" s="57">
        <v>51.37987782690675</v>
      </c>
      <c r="S182" s="55">
        <v>34.39089876613997</v>
      </c>
      <c r="T182" s="56">
        <v>32.84328103119383</v>
      </c>
      <c r="U182" s="56">
        <v>0.23154254556681475</v>
      </c>
      <c r="V182" s="56">
        <v>0.1509865918338093</v>
      </c>
      <c r="W182" s="57">
        <v>458.6728561819805</v>
      </c>
      <c r="X182" s="55">
        <v>87.90924678303249</v>
      </c>
      <c r="Y182" s="55">
        <v>11.143561654408927</v>
      </c>
      <c r="Z182" s="55">
        <v>3.1109950270699405</v>
      </c>
      <c r="AA182" s="55">
        <v>0</v>
      </c>
      <c r="AB182" s="55">
        <v>0.09185944581049939</v>
      </c>
      <c r="AC182" s="56">
        <v>0.8075396125304606</v>
      </c>
      <c r="AD182" s="56">
        <v>7.1331664663527805</v>
      </c>
      <c r="AE182" s="55">
        <v>2.3997474942386785</v>
      </c>
      <c r="AF182" s="55">
        <v>3.521485042617239</v>
      </c>
      <c r="AG182" s="55">
        <v>1.5821164724173293</v>
      </c>
      <c r="AH182" s="55">
        <v>156.37698338313615</v>
      </c>
      <c r="AI182" s="55">
        <v>23.3424595604856</v>
      </c>
      <c r="AJ182" s="56">
        <v>15.776821845607614</v>
      </c>
      <c r="AK182" s="57">
        <v>0</v>
      </c>
      <c r="AL182" s="56">
        <v>5.473059620028448</v>
      </c>
      <c r="AM182" s="56">
        <v>2.0925783705108554</v>
      </c>
      <c r="AN182" s="56">
        <v>0</v>
      </c>
      <c r="AO182" s="56">
        <v>0</v>
      </c>
      <c r="AP182" s="55">
        <v>0.1262173203515233</v>
      </c>
      <c r="AQ182" s="55">
        <v>0.0334636292465625</v>
      </c>
      <c r="AR182" s="55">
        <v>0</v>
      </c>
      <c r="AS182" s="55">
        <v>0</v>
      </c>
      <c r="AT182" s="55">
        <v>0.41283175838837366</v>
      </c>
      <c r="AU182" s="56">
        <v>0.05561439393104056</v>
      </c>
      <c r="AV182" s="56">
        <v>0.03695377711128999</v>
      </c>
      <c r="AW182" s="56">
        <v>0.31382441477103573</v>
      </c>
      <c r="AX182" s="55">
        <v>187.1158659624439</v>
      </c>
      <c r="AY182" s="56">
        <v>185.39805493378614</v>
      </c>
      <c r="AZ182" s="56">
        <v>1.3637430946841473</v>
      </c>
      <c r="BA182" s="56">
        <v>0.35407896042606213</v>
      </c>
      <c r="BB182" s="57">
        <v>58.89228258592363</v>
      </c>
      <c r="BC182" s="55">
        <v>67.50077185167216</v>
      </c>
      <c r="BD182" s="56">
        <v>28.077124521727626</v>
      </c>
      <c r="BE182" s="56">
        <v>28.857962752643587</v>
      </c>
      <c r="BF182" s="55">
        <v>26.755929474810067</v>
      </c>
      <c r="BG182" s="56">
        <v>20.62727558412632</v>
      </c>
      <c r="BH182" s="56">
        <v>0.5947483763548753</v>
      </c>
      <c r="BI182" s="56">
        <v>3.473401440054691</v>
      </c>
      <c r="BJ182" s="56">
        <v>1.9414360300360567</v>
      </c>
      <c r="BK182" s="129">
        <v>276.7008302918702</v>
      </c>
      <c r="BL182" s="55">
        <v>51.471231985533294</v>
      </c>
      <c r="BM182" s="56">
        <v>5.317920190537098</v>
      </c>
      <c r="BN182" s="56">
        <v>4.61140300581094</v>
      </c>
      <c r="BO182" s="56">
        <v>2.0817040830953455</v>
      </c>
      <c r="BP182" s="56">
        <v>2.611517680916519</v>
      </c>
      <c r="BQ182" s="56">
        <v>2.888643856612012</v>
      </c>
      <c r="BR182" s="56">
        <v>0.0650560695107563</v>
      </c>
      <c r="BS182" s="56">
        <v>0.1218392674024986</v>
      </c>
      <c r="BT182" s="56">
        <v>1.5762658367423446</v>
      </c>
      <c r="BU182" s="56">
        <v>3.038181848253961</v>
      </c>
      <c r="BV182" s="56">
        <v>8.302375649182387</v>
      </c>
      <c r="BW182" s="56">
        <v>0.14212518331477214</v>
      </c>
      <c r="BX182" s="56">
        <v>0.9843719332679097</v>
      </c>
      <c r="BY182" s="56">
        <v>2.99749423867859</v>
      </c>
      <c r="BZ182" s="56">
        <v>1.6274125877981278</v>
      </c>
      <c r="CA182" s="56">
        <v>3.1060965255648294</v>
      </c>
      <c r="CB182" s="56">
        <v>4.454422158758862</v>
      </c>
      <c r="CC182" s="55">
        <v>1.1085452249947623</v>
      </c>
      <c r="CD182" s="55">
        <v>9.402319414274844</v>
      </c>
      <c r="CE182" s="55">
        <v>3.0641711967008853</v>
      </c>
      <c r="CF182" s="55">
        <v>10.790436757781917</v>
      </c>
      <c r="CG182" s="56">
        <v>0</v>
      </c>
      <c r="CH182" s="56">
        <v>0</v>
      </c>
      <c r="CI182" s="56">
        <v>0</v>
      </c>
      <c r="CJ182" s="56">
        <v>4.992535091684952</v>
      </c>
      <c r="CK182" s="56">
        <v>0.9043951439503367</v>
      </c>
      <c r="CL182" s="56">
        <v>0.7444465272187978</v>
      </c>
      <c r="CM182" s="56">
        <v>0.5523298894046819</v>
      </c>
      <c r="CN182" s="56">
        <v>0.03890738882579308</v>
      </c>
      <c r="CO182" s="56">
        <v>0.020281505331289765</v>
      </c>
      <c r="CP182" s="56">
        <v>0</v>
      </c>
      <c r="CQ182" s="56">
        <v>0</v>
      </c>
      <c r="CR182" s="56">
        <v>0</v>
      </c>
      <c r="CS182" s="56">
        <v>0</v>
      </c>
      <c r="CT182" s="56">
        <v>0</v>
      </c>
      <c r="CU182" s="55">
        <v>0</v>
      </c>
      <c r="CV182" s="56">
        <v>0</v>
      </c>
      <c r="CW182" s="56">
        <v>0</v>
      </c>
      <c r="CX182" s="56">
        <v>0</v>
      </c>
      <c r="CY182" s="56">
        <v>0</v>
      </c>
      <c r="CZ182" s="55">
        <v>126.2706056830336</v>
      </c>
      <c r="DA182" s="56">
        <v>1.2092357565800356</v>
      </c>
      <c r="DB182" s="56">
        <v>6.84948616731539</v>
      </c>
      <c r="DC182" s="56">
        <v>40.57657319910465</v>
      </c>
      <c r="DD182" s="56">
        <v>44.42160743623954</v>
      </c>
      <c r="DE182" s="56">
        <v>5.198806937843887</v>
      </c>
      <c r="DF182" s="130">
        <v>25.290712419093403</v>
      </c>
      <c r="DG182" s="131">
        <v>12.88549580443484</v>
      </c>
      <c r="DH182" s="131">
        <v>1.3901186446284637</v>
      </c>
      <c r="DI182" s="55">
        <v>20.39795845232713</v>
      </c>
      <c r="DJ182" s="56">
        <v>1.9602733457564698</v>
      </c>
      <c r="DK182" s="56">
        <v>6.960109051614824</v>
      </c>
      <c r="DL182" s="56">
        <v>0.2296013386113286</v>
      </c>
      <c r="DM182" s="55">
        <v>19.507078982478966</v>
      </c>
      <c r="DN182" s="56">
        <v>18.806267986900576</v>
      </c>
      <c r="DO182" s="56">
        <v>0.2403526810819155</v>
      </c>
      <c r="DP182" s="55">
        <v>3.360283820886306</v>
      </c>
      <c r="DQ182" s="55">
        <v>0.32828781246209654</v>
      </c>
      <c r="DR182" s="56">
        <v>0.051335854715462384</v>
      </c>
      <c r="DS182" s="56">
        <v>0</v>
      </c>
      <c r="DT182" s="55">
        <v>5.709248988322987</v>
      </c>
      <c r="DU182" s="55">
        <v>0</v>
      </c>
      <c r="DV182" s="56">
        <v>0</v>
      </c>
      <c r="DW182" s="56">
        <v>0</v>
      </c>
      <c r="DX182" s="56">
        <v>0</v>
      </c>
      <c r="DY182" s="132">
        <v>93.94752511274545</v>
      </c>
      <c r="DZ182" s="55">
        <v>67.33427241953446</v>
      </c>
      <c r="EA182" s="56">
        <v>27.94232614041084</v>
      </c>
      <c r="EB182" s="56">
        <v>5.972238149320219</v>
      </c>
      <c r="EC182" s="56">
        <v>2.3217469208631503</v>
      </c>
      <c r="ED182" s="56">
        <v>5.384781841638089</v>
      </c>
      <c r="EE182" s="56">
        <v>9.605911832486132</v>
      </c>
      <c r="EF182" s="56">
        <v>16.107284625817336</v>
      </c>
      <c r="EG182" s="55">
        <v>26.61324442337167</v>
      </c>
      <c r="EH182" s="56">
        <v>2.3402597832199445</v>
      </c>
      <c r="EI182" s="56">
        <v>23.9859412731142</v>
      </c>
      <c r="EJ182" s="56">
        <v>0.28704557232801486</v>
      </c>
    </row>
    <row r="183" spans="1:140" ht="12.75">
      <c r="A183" s="15">
        <v>163</v>
      </c>
      <c r="B183" s="15" t="s">
        <v>322</v>
      </c>
      <c r="C183" s="15">
        <v>3</v>
      </c>
      <c r="D183" s="15" t="s">
        <v>323</v>
      </c>
      <c r="E183" s="15">
        <v>19.580251304152817</v>
      </c>
      <c r="F183" s="22">
        <v>1.1939177624483426</v>
      </c>
      <c r="G183" s="22">
        <v>16.4</v>
      </c>
      <c r="H183" s="54">
        <v>0.019580251304152817</v>
      </c>
      <c r="I183" s="111" t="s">
        <v>322</v>
      </c>
      <c r="J183" s="112" t="s">
        <v>779</v>
      </c>
      <c r="K183" s="113" t="s">
        <v>780</v>
      </c>
      <c r="L183" s="114">
        <v>16365.03</v>
      </c>
      <c r="M183" s="125">
        <v>1580.152740324949</v>
      </c>
      <c r="N183" s="126">
        <v>1325.4901562077919</v>
      </c>
      <c r="O183" s="127">
        <v>2358.8642041686785</v>
      </c>
      <c r="P183" s="128">
        <v>1063.8351411515896</v>
      </c>
      <c r="Q183" s="125">
        <v>801.6991108479482</v>
      </c>
      <c r="R183" s="57">
        <v>69.76828029035083</v>
      </c>
      <c r="S183" s="55">
        <v>12.228831844487912</v>
      </c>
      <c r="T183" s="56">
        <v>11.678536489086788</v>
      </c>
      <c r="U183" s="56">
        <v>0.11939177624483427</v>
      </c>
      <c r="V183" s="56">
        <v>0.06901240022169224</v>
      </c>
      <c r="W183" s="57">
        <v>299.06452967088967</v>
      </c>
      <c r="X183" s="55">
        <v>101.83611029127353</v>
      </c>
      <c r="Y183" s="55">
        <v>91.93866433486525</v>
      </c>
      <c r="Z183" s="55">
        <v>19.378986778514918</v>
      </c>
      <c r="AA183" s="55">
        <v>0</v>
      </c>
      <c r="AB183" s="55">
        <v>0.21844567348791907</v>
      </c>
      <c r="AC183" s="56">
        <v>63.02371581353655</v>
      </c>
      <c r="AD183" s="56">
        <v>9.317483683195203</v>
      </c>
      <c r="AE183" s="55">
        <v>3.3205059813516997</v>
      </c>
      <c r="AF183" s="55">
        <v>2.936712001139014</v>
      </c>
      <c r="AG183" s="55">
        <v>1.3193926317275313</v>
      </c>
      <c r="AH183" s="55">
        <v>153.1476569245519</v>
      </c>
      <c r="AI183" s="55">
        <v>2.672349516010664</v>
      </c>
      <c r="AJ183" s="56">
        <v>1.7988210226317949</v>
      </c>
      <c r="AK183" s="57">
        <v>0</v>
      </c>
      <c r="AL183" s="56">
        <v>0.2708800411609389</v>
      </c>
      <c r="AM183" s="56">
        <v>0.6026484522179305</v>
      </c>
      <c r="AN183" s="56">
        <v>0</v>
      </c>
      <c r="AO183" s="56">
        <v>0</v>
      </c>
      <c r="AP183" s="55">
        <v>0.22178022282880017</v>
      </c>
      <c r="AQ183" s="55">
        <v>0.01950928290385047</v>
      </c>
      <c r="AR183" s="55">
        <v>0</v>
      </c>
      <c r="AS183" s="55">
        <v>0</v>
      </c>
      <c r="AT183" s="55">
        <v>0.2882536726177709</v>
      </c>
      <c r="AU183" s="56">
        <v>0.04554223243098241</v>
      </c>
      <c r="AV183" s="56">
        <v>0.03013682223619511</v>
      </c>
      <c r="AW183" s="56">
        <v>0.20952787743132767</v>
      </c>
      <c r="AX183" s="55">
        <v>134.50039504968825</v>
      </c>
      <c r="AY183" s="56">
        <v>131.56456175149083</v>
      </c>
      <c r="AZ183" s="56">
        <v>2.683143263409844</v>
      </c>
      <c r="BA183" s="56">
        <v>0.25272853150895536</v>
      </c>
      <c r="BB183" s="55">
        <v>23.910741379636946</v>
      </c>
      <c r="BC183" s="55">
        <v>92.1168491594577</v>
      </c>
      <c r="BD183" s="56">
        <v>38.316226734689764</v>
      </c>
      <c r="BE183" s="56">
        <v>39.3818343137776</v>
      </c>
      <c r="BF183" s="55">
        <v>11.608044714858451</v>
      </c>
      <c r="BG183" s="56">
        <v>5.0065462758088435</v>
      </c>
      <c r="BH183" s="56">
        <v>0.4313747056986757</v>
      </c>
      <c r="BI183" s="56">
        <v>2.446918215243113</v>
      </c>
      <c r="BJ183" s="56">
        <v>3.4660688064733156</v>
      </c>
      <c r="BK183" s="129">
        <v>368.7002712491208</v>
      </c>
      <c r="BL183" s="55">
        <v>70.45853261497228</v>
      </c>
      <c r="BM183" s="56">
        <v>2.9740183794346846</v>
      </c>
      <c r="BN183" s="56">
        <v>0.7948149193738112</v>
      </c>
      <c r="BO183" s="56">
        <v>4.428932913657964</v>
      </c>
      <c r="BP183" s="56">
        <v>2.474316881790012</v>
      </c>
      <c r="BQ183" s="56">
        <v>9.690162498938285</v>
      </c>
      <c r="BR183" s="56">
        <v>1.3781600155942275</v>
      </c>
      <c r="BS183" s="56">
        <v>4.596088733109562</v>
      </c>
      <c r="BT183" s="56">
        <v>0.8164952951506964</v>
      </c>
      <c r="BU183" s="56">
        <v>5.960368541945844</v>
      </c>
      <c r="BV183" s="56">
        <v>6.427675354093453</v>
      </c>
      <c r="BW183" s="56">
        <v>0.36659511164965786</v>
      </c>
      <c r="BX183" s="56">
        <v>1.210847765020901</v>
      </c>
      <c r="BY183" s="56">
        <v>12.792790480677395</v>
      </c>
      <c r="BZ183" s="56">
        <v>1.839968518236752</v>
      </c>
      <c r="CA183" s="56">
        <v>5.1096820476344975</v>
      </c>
      <c r="CB183" s="56">
        <v>2.4395024023787304</v>
      </c>
      <c r="CC183" s="55">
        <v>1.451958841505332</v>
      </c>
      <c r="CD183" s="55">
        <v>11.944084428809479</v>
      </c>
      <c r="CE183" s="55">
        <v>3.6694097108285164</v>
      </c>
      <c r="CF183" s="55">
        <v>14.299753804301</v>
      </c>
      <c r="CG183" s="56">
        <v>0</v>
      </c>
      <c r="CH183" s="56">
        <v>0</v>
      </c>
      <c r="CI183" s="56">
        <v>0</v>
      </c>
      <c r="CJ183" s="56">
        <v>6.452637117072196</v>
      </c>
      <c r="CK183" s="56">
        <v>1.2507175361120635</v>
      </c>
      <c r="CL183" s="56">
        <v>1.0500958446150113</v>
      </c>
      <c r="CM183" s="56">
        <v>0.8057950397891113</v>
      </c>
      <c r="CN183" s="56">
        <v>0.04726175265184359</v>
      </c>
      <c r="CO183" s="56">
        <v>0.1820063880115099</v>
      </c>
      <c r="CP183" s="56">
        <v>0</v>
      </c>
      <c r="CQ183" s="56">
        <v>0</v>
      </c>
      <c r="CR183" s="56">
        <v>0</v>
      </c>
      <c r="CS183" s="56">
        <v>0</v>
      </c>
      <c r="CT183" s="56">
        <v>0</v>
      </c>
      <c r="CU183" s="55">
        <v>0</v>
      </c>
      <c r="CV183" s="56">
        <v>0</v>
      </c>
      <c r="CW183" s="56">
        <v>0</v>
      </c>
      <c r="CX183" s="56">
        <v>0</v>
      </c>
      <c r="CY183" s="56">
        <v>0</v>
      </c>
      <c r="CZ183" s="55">
        <v>168.74041782997037</v>
      </c>
      <c r="DA183" s="56">
        <v>1.4234413258026413</v>
      </c>
      <c r="DB183" s="56">
        <v>8.779018431374707</v>
      </c>
      <c r="DC183" s="56">
        <v>56.56872611904774</v>
      </c>
      <c r="DD183" s="56">
        <v>58.23546916809808</v>
      </c>
      <c r="DE183" s="56">
        <v>6.951554625931024</v>
      </c>
      <c r="DF183" s="130">
        <v>44.20519241333502</v>
      </c>
      <c r="DG183" s="131">
        <v>25.294680180849042</v>
      </c>
      <c r="DH183" s="131">
        <v>2.3710637866230613</v>
      </c>
      <c r="DI183" s="55">
        <v>28.079496340672762</v>
      </c>
      <c r="DJ183" s="56">
        <v>2.5936017226977275</v>
      </c>
      <c r="DK183" s="56">
        <v>10.343641288772462</v>
      </c>
      <c r="DL183" s="56">
        <v>0.30626586080196616</v>
      </c>
      <c r="DM183" s="55">
        <v>18.268991868636967</v>
      </c>
      <c r="DN183" s="56">
        <v>17.24087276344742</v>
      </c>
      <c r="DO183" s="56">
        <v>0.41482172657184246</v>
      </c>
      <c r="DP183" s="55">
        <v>2.670223030449684</v>
      </c>
      <c r="DQ183" s="55">
        <v>0.41064147147912344</v>
      </c>
      <c r="DR183" s="56">
        <v>0.06050706903684258</v>
      </c>
      <c r="DS183" s="56">
        <v>0</v>
      </c>
      <c r="DT183" s="55">
        <v>4.501571949455638</v>
      </c>
      <c r="DU183" s="55">
        <v>0</v>
      </c>
      <c r="DV183" s="56">
        <v>0</v>
      </c>
      <c r="DW183" s="56">
        <v>0</v>
      </c>
      <c r="DX183" s="56">
        <v>0</v>
      </c>
      <c r="DY183" s="132">
        <v>147.61732792423845</v>
      </c>
      <c r="DZ183" s="55">
        <v>85.8412114123836</v>
      </c>
      <c r="EA183" s="56">
        <v>37.73692440527148</v>
      </c>
      <c r="EB183" s="56">
        <v>7.610966799327589</v>
      </c>
      <c r="EC183" s="56">
        <v>3.2830107858036306</v>
      </c>
      <c r="ED183" s="56">
        <v>6.815374001758627</v>
      </c>
      <c r="EE183" s="56">
        <v>14.841304904421195</v>
      </c>
      <c r="EF183" s="56">
        <v>15.553622572033168</v>
      </c>
      <c r="EG183" s="55">
        <v>61.77611651185486</v>
      </c>
      <c r="EH183" s="56">
        <v>10.858305789845787</v>
      </c>
      <c r="EI183" s="56">
        <v>27.39424247923774</v>
      </c>
      <c r="EJ183" s="56">
        <v>23.52355602158994</v>
      </c>
    </row>
    <row r="184" spans="1:140" ht="12.75">
      <c r="A184" s="17">
        <v>164</v>
      </c>
      <c r="B184" s="17" t="s">
        <v>324</v>
      </c>
      <c r="C184" s="17">
        <v>1</v>
      </c>
      <c r="D184" s="17" t="s">
        <v>325</v>
      </c>
      <c r="E184" s="17">
        <v>14.421176413402954</v>
      </c>
      <c r="F184" s="20">
        <v>1.3477734965797155</v>
      </c>
      <c r="G184" s="20">
        <v>10.7</v>
      </c>
      <c r="H184" s="54">
        <v>0.014421176413402953</v>
      </c>
      <c r="I184" s="111" t="s">
        <v>324</v>
      </c>
      <c r="J184" s="112" t="s">
        <v>784</v>
      </c>
      <c r="K184" s="113" t="s">
        <v>780</v>
      </c>
      <c r="L184" s="114">
        <v>10697.94</v>
      </c>
      <c r="M184" s="125">
        <v>2168.6170795498942</v>
      </c>
      <c r="N184" s="126">
        <v>1779.8412807958434</v>
      </c>
      <c r="O184" s="127">
        <v>2638.8806557030953</v>
      </c>
      <c r="P184" s="128">
        <v>1855.3432716952982</v>
      </c>
      <c r="Q184" s="125">
        <v>1471.3271900945415</v>
      </c>
      <c r="R184" s="57">
        <v>67.85772774945457</v>
      </c>
      <c r="S184" s="55">
        <v>12.651501130124117</v>
      </c>
      <c r="T184" s="56">
        <v>12.082185916167036</v>
      </c>
      <c r="U184" s="56">
        <v>0.13477734965797153</v>
      </c>
      <c r="V184" s="56">
        <v>0.08331043172797753</v>
      </c>
      <c r="W184" s="57">
        <v>902.669111997263</v>
      </c>
      <c r="X184" s="55">
        <v>144.87770542740003</v>
      </c>
      <c r="Y184" s="55">
        <v>33.00627036607048</v>
      </c>
      <c r="Z184" s="55">
        <v>4.838133322864028</v>
      </c>
      <c r="AA184" s="55">
        <v>0</v>
      </c>
      <c r="AB184" s="55">
        <v>0.1487501332032148</v>
      </c>
      <c r="AC184" s="56">
        <v>23.883411198791542</v>
      </c>
      <c r="AD184" s="56">
        <v>4.135976645971093</v>
      </c>
      <c r="AE184" s="55">
        <v>2.1969659579320875</v>
      </c>
      <c r="AF184" s="55">
        <v>5.474553044791801</v>
      </c>
      <c r="AG184" s="55">
        <v>2.4595819382049253</v>
      </c>
      <c r="AH184" s="55">
        <v>180.3980953342419</v>
      </c>
      <c r="AI184" s="55">
        <v>7.998073460871906</v>
      </c>
      <c r="AJ184" s="56">
        <v>2.4820909446117665</v>
      </c>
      <c r="AK184" s="57">
        <v>0</v>
      </c>
      <c r="AL184" s="56">
        <v>4.498753965716764</v>
      </c>
      <c r="AM184" s="56">
        <v>1.0172285505433756</v>
      </c>
      <c r="AN184" s="56">
        <v>0</v>
      </c>
      <c r="AO184" s="56">
        <v>0</v>
      </c>
      <c r="AP184" s="55">
        <v>0.463970633598618</v>
      </c>
      <c r="AQ184" s="55">
        <v>0</v>
      </c>
      <c r="AR184" s="55">
        <v>0</v>
      </c>
      <c r="AS184" s="55">
        <v>0</v>
      </c>
      <c r="AT184" s="55">
        <v>0.8768061888550506</v>
      </c>
      <c r="AU184" s="56">
        <v>0.09410035950846611</v>
      </c>
      <c r="AV184" s="56">
        <v>0.06288874306642213</v>
      </c>
      <c r="AW184" s="56">
        <v>0.7159845727308248</v>
      </c>
      <c r="AX184" s="55">
        <v>257.16091135302685</v>
      </c>
      <c r="AY184" s="56">
        <v>252.07077250386521</v>
      </c>
      <c r="AZ184" s="56">
        <v>4.736843728792646</v>
      </c>
      <c r="BA184" s="56">
        <v>0.3533166198352206</v>
      </c>
      <c r="BB184" s="57">
        <v>31.267702006180627</v>
      </c>
      <c r="BC184" s="55">
        <v>74.53465807435823</v>
      </c>
      <c r="BD184" s="56">
        <v>31.002875319921404</v>
      </c>
      <c r="BE184" s="56">
        <v>31.8650880449881</v>
      </c>
      <c r="BF184" s="55">
        <v>21.05279147200302</v>
      </c>
      <c r="BG184" s="56">
        <v>11.39327758428258</v>
      </c>
      <c r="BH184" s="56">
        <v>0.7990426194201875</v>
      </c>
      <c r="BI184" s="56">
        <v>4.764588322611643</v>
      </c>
      <c r="BJ184" s="56">
        <v>3.6133638812705997</v>
      </c>
      <c r="BK184" s="129">
        <v>270.3657900492992</v>
      </c>
      <c r="BL184" s="55">
        <v>47.65010833861472</v>
      </c>
      <c r="BM184" s="56">
        <v>1.52978984739118</v>
      </c>
      <c r="BN184" s="56">
        <v>2.5262788910762257</v>
      </c>
      <c r="BO184" s="56">
        <v>3.6728744038571914</v>
      </c>
      <c r="BP184" s="56">
        <v>1.8953948143287398</v>
      </c>
      <c r="BQ184" s="56">
        <v>6.543757957139412</v>
      </c>
      <c r="BR184" s="56">
        <v>1.0236681080656649</v>
      </c>
      <c r="BS184" s="56">
        <v>1.6081208157832254</v>
      </c>
      <c r="BT184" s="56">
        <v>1.4739725592029869</v>
      </c>
      <c r="BU184" s="56">
        <v>2.280138045268528</v>
      </c>
      <c r="BV184" s="56">
        <v>7.3238100045429295</v>
      </c>
      <c r="BW184" s="56">
        <v>0.02287169305492459</v>
      </c>
      <c r="BX184" s="56">
        <v>0.7273465732655071</v>
      </c>
      <c r="BY184" s="56">
        <v>3.673151092640265</v>
      </c>
      <c r="BZ184" s="56">
        <v>5.100795106347578</v>
      </c>
      <c r="CA184" s="56">
        <v>2.762860887236234</v>
      </c>
      <c r="CB184" s="56">
        <v>0.7575963222826076</v>
      </c>
      <c r="CC184" s="55">
        <v>1.1744971461795448</v>
      </c>
      <c r="CD184" s="55">
        <v>8.603645187765121</v>
      </c>
      <c r="CE184" s="55">
        <v>3.10162143365919</v>
      </c>
      <c r="CF184" s="55">
        <v>11.980072799062247</v>
      </c>
      <c r="CG184" s="56">
        <v>0</v>
      </c>
      <c r="CH184" s="56">
        <v>0</v>
      </c>
      <c r="CI184" s="56">
        <v>0</v>
      </c>
      <c r="CJ184" s="56">
        <v>5.397727973796823</v>
      </c>
      <c r="CK184" s="56">
        <v>0.7378869202855877</v>
      </c>
      <c r="CL184" s="56">
        <v>0.8213637391871705</v>
      </c>
      <c r="CM184" s="56">
        <v>0.6239369448697599</v>
      </c>
      <c r="CN184" s="56">
        <v>0.03319798017188356</v>
      </c>
      <c r="CO184" s="56">
        <v>0.18312310594376113</v>
      </c>
      <c r="CP184" s="56">
        <v>0</v>
      </c>
      <c r="CQ184" s="56">
        <v>0</v>
      </c>
      <c r="CR184" s="56">
        <v>0</v>
      </c>
      <c r="CS184" s="56">
        <v>0</v>
      </c>
      <c r="CT184" s="56">
        <v>0</v>
      </c>
      <c r="CU184" s="55">
        <v>0</v>
      </c>
      <c r="CV184" s="56">
        <v>0</v>
      </c>
      <c r="CW184" s="56">
        <v>0</v>
      </c>
      <c r="CX184" s="56">
        <v>0</v>
      </c>
      <c r="CY184" s="56">
        <v>0</v>
      </c>
      <c r="CZ184" s="55">
        <v>123.71680903052362</v>
      </c>
      <c r="DA184" s="56">
        <v>1.257857120155843</v>
      </c>
      <c r="DB184" s="56">
        <v>6.560176071281013</v>
      </c>
      <c r="DC184" s="56">
        <v>38.82497938855518</v>
      </c>
      <c r="DD184" s="56">
        <v>43.039323458535</v>
      </c>
      <c r="DE184" s="56">
        <v>5.070537879255258</v>
      </c>
      <c r="DF184" s="130">
        <v>31.139658663256665</v>
      </c>
      <c r="DG184" s="131">
        <v>10.310031650953361</v>
      </c>
      <c r="DH184" s="131">
        <v>8.24748876886578</v>
      </c>
      <c r="DI184" s="55">
        <v>18.721594998663292</v>
      </c>
      <c r="DJ184" s="56">
        <v>1.8169423272143983</v>
      </c>
      <c r="DK184" s="56">
        <v>5.988151924576134</v>
      </c>
      <c r="DL184" s="56">
        <v>0.2629384722666233</v>
      </c>
      <c r="DM184" s="55">
        <v>13.43766183022152</v>
      </c>
      <c r="DN184" s="56">
        <v>12.649117493648308</v>
      </c>
      <c r="DO184" s="56">
        <v>0.2878731793223742</v>
      </c>
      <c r="DP184" s="55">
        <v>2.818458506964892</v>
      </c>
      <c r="DQ184" s="55">
        <v>0.31355569389994703</v>
      </c>
      <c r="DR184" s="56">
        <v>0.047011854618739676</v>
      </c>
      <c r="DS184" s="56">
        <v>0</v>
      </c>
      <c r="DT184" s="55">
        <v>7.708132593751694</v>
      </c>
      <c r="DU184" s="55">
        <v>0</v>
      </c>
      <c r="DV184" s="56">
        <v>0</v>
      </c>
      <c r="DW184" s="56">
        <v>0</v>
      </c>
      <c r="DX184" s="56">
        <v>0</v>
      </c>
      <c r="DY184" s="132">
        <v>42.90792432935687</v>
      </c>
      <c r="DZ184" s="55">
        <v>35.85940844685986</v>
      </c>
      <c r="EA184" s="56">
        <v>13.314395107843191</v>
      </c>
      <c r="EB184" s="56">
        <v>2.3700366612637573</v>
      </c>
      <c r="EC184" s="56">
        <v>1.6482294722161461</v>
      </c>
      <c r="ED184" s="56">
        <v>3.2205761109148114</v>
      </c>
      <c r="EE184" s="56">
        <v>5.227047450256778</v>
      </c>
      <c r="EF184" s="56">
        <v>10.079118035808762</v>
      </c>
      <c r="EG184" s="55">
        <v>7.048525230091026</v>
      </c>
      <c r="EH184" s="56">
        <v>3.361728519696315</v>
      </c>
      <c r="EI184" s="56">
        <v>3.657673346457355</v>
      </c>
      <c r="EJ184" s="56">
        <v>0.02912429869675844</v>
      </c>
    </row>
    <row r="185" spans="1:140" ht="12.75">
      <c r="A185" s="14">
        <v>165</v>
      </c>
      <c r="B185" s="14" t="s">
        <v>326</v>
      </c>
      <c r="C185" s="14">
        <v>2</v>
      </c>
      <c r="D185" s="14" t="s">
        <v>327</v>
      </c>
      <c r="E185" s="14">
        <v>3.0121075247259537</v>
      </c>
      <c r="F185" s="21">
        <v>0.2531182793887356</v>
      </c>
      <c r="G185" s="21">
        <v>11.9</v>
      </c>
      <c r="H185" s="54">
        <v>0.0030121075247259536</v>
      </c>
      <c r="I185" s="111" t="s">
        <v>326</v>
      </c>
      <c r="J185" s="112" t="s">
        <v>779</v>
      </c>
      <c r="K185" s="113" t="s">
        <v>780</v>
      </c>
      <c r="L185" s="114">
        <v>11871.13</v>
      </c>
      <c r="M185" s="125">
        <v>2169.2132088520634</v>
      </c>
      <c r="N185" s="126">
        <v>1849.1760129022418</v>
      </c>
      <c r="O185" s="127">
        <v>2777.579106494707</v>
      </c>
      <c r="P185" s="128">
        <v>1720.407998227633</v>
      </c>
      <c r="Q185" s="125">
        <v>1297.511694337439</v>
      </c>
      <c r="R185" s="57">
        <v>51.435971133329346</v>
      </c>
      <c r="S185" s="55">
        <v>8.482671826523676</v>
      </c>
      <c r="T185" s="56">
        <v>8.100954163588472</v>
      </c>
      <c r="U185" s="56">
        <v>0.025311827938873557</v>
      </c>
      <c r="V185" s="56">
        <v>0.03546334679175445</v>
      </c>
      <c r="W185" s="57">
        <v>728.7343327888752</v>
      </c>
      <c r="X185" s="55">
        <v>164.31586546520847</v>
      </c>
      <c r="Y185" s="55">
        <v>21.44570904370519</v>
      </c>
      <c r="Z185" s="55">
        <v>6.8401238972195575</v>
      </c>
      <c r="AA185" s="55">
        <v>0</v>
      </c>
      <c r="AB185" s="55">
        <v>0.17021126042760884</v>
      </c>
      <c r="AC185" s="56">
        <v>5.15090391563398</v>
      </c>
      <c r="AD185" s="56">
        <v>9.284465758525096</v>
      </c>
      <c r="AE185" s="55">
        <v>3.890577392379664</v>
      </c>
      <c r="AF185" s="55">
        <v>5.0515022579990285</v>
      </c>
      <c r="AG185" s="55">
        <v>2.269515202006886</v>
      </c>
      <c r="AH185" s="55">
        <v>168.54317996686078</v>
      </c>
      <c r="AI185" s="55">
        <v>14.835925476344714</v>
      </c>
      <c r="AJ185" s="56">
        <v>6.850743779235843</v>
      </c>
      <c r="AK185" s="57">
        <v>0</v>
      </c>
      <c r="AL185" s="56">
        <v>6.815877679715411</v>
      </c>
      <c r="AM185" s="56">
        <v>1.169301490254087</v>
      </c>
      <c r="AN185" s="56">
        <v>0</v>
      </c>
      <c r="AO185" s="56">
        <v>0</v>
      </c>
      <c r="AP185" s="55">
        <v>0.1830811388637813</v>
      </c>
      <c r="AQ185" s="55">
        <v>0.08871185809607005</v>
      </c>
      <c r="AR185" s="55">
        <v>0</v>
      </c>
      <c r="AS185" s="55">
        <v>0</v>
      </c>
      <c r="AT185" s="55">
        <v>0.9058135156467834</v>
      </c>
      <c r="AU185" s="56">
        <v>0.1598617823240079</v>
      </c>
      <c r="AV185" s="56">
        <v>0.10625862912797686</v>
      </c>
      <c r="AW185" s="56">
        <v>0.6227124123819722</v>
      </c>
      <c r="AX185" s="55">
        <v>247.23526740925254</v>
      </c>
      <c r="AY185" s="56">
        <v>244.43856650546326</v>
      </c>
      <c r="AZ185" s="56">
        <v>2.4116465745047018</v>
      </c>
      <c r="BA185" s="56">
        <v>0.38499452031946413</v>
      </c>
      <c r="BB185" s="57">
        <v>72.05378931912969</v>
      </c>
      <c r="BC185" s="55">
        <v>69.51018142333544</v>
      </c>
      <c r="BD185" s="56">
        <v>28.912934152014174</v>
      </c>
      <c r="BE185" s="56">
        <v>29.717027780843107</v>
      </c>
      <c r="BF185" s="55">
        <v>34.09712470506178</v>
      </c>
      <c r="BG185" s="56">
        <v>22.02657202810516</v>
      </c>
      <c r="BH185" s="56">
        <v>0.9929526506743671</v>
      </c>
      <c r="BI185" s="56">
        <v>6.121765156307783</v>
      </c>
      <c r="BJ185" s="56">
        <v>4.350825068885608</v>
      </c>
      <c r="BK185" s="129">
        <v>359.8936242800812</v>
      </c>
      <c r="BL185" s="55">
        <v>66.92114398545041</v>
      </c>
      <c r="BM185" s="56">
        <v>1.0736484226859615</v>
      </c>
      <c r="BN185" s="56">
        <v>20.960085518396312</v>
      </c>
      <c r="BO185" s="56">
        <v>1.009346203773356</v>
      </c>
      <c r="BP185" s="56">
        <v>1.3030166462670363</v>
      </c>
      <c r="BQ185" s="56">
        <v>4.990355593780879</v>
      </c>
      <c r="BR185" s="56">
        <v>0.8249913866666443</v>
      </c>
      <c r="BS185" s="56">
        <v>1.179953382702405</v>
      </c>
      <c r="BT185" s="56">
        <v>1.4743516413349023</v>
      </c>
      <c r="BU185" s="56">
        <v>3.0357800815929066</v>
      </c>
      <c r="BV185" s="56">
        <v>8.243788080831395</v>
      </c>
      <c r="BW185" s="56">
        <v>0.18309967121916784</v>
      </c>
      <c r="BX185" s="56">
        <v>1.027325958017476</v>
      </c>
      <c r="BY185" s="56">
        <v>5.764431018782544</v>
      </c>
      <c r="BZ185" s="56">
        <v>4.985121045763967</v>
      </c>
      <c r="CA185" s="56">
        <v>4.11619028685559</v>
      </c>
      <c r="CB185" s="56">
        <v>0.9930924857195568</v>
      </c>
      <c r="CC185" s="55">
        <v>1.205707460031185</v>
      </c>
      <c r="CD185" s="55">
        <v>11.793173859607299</v>
      </c>
      <c r="CE185" s="55">
        <v>3.2071841518035775</v>
      </c>
      <c r="CF185" s="55">
        <v>11.100661857801237</v>
      </c>
      <c r="CG185" s="56">
        <v>0</v>
      </c>
      <c r="CH185" s="56">
        <v>0</v>
      </c>
      <c r="CI185" s="56">
        <v>0</v>
      </c>
      <c r="CJ185" s="56">
        <v>4.458034744796831</v>
      </c>
      <c r="CK185" s="56">
        <v>0.9034877050457708</v>
      </c>
      <c r="CL185" s="56">
        <v>1.209920201362465</v>
      </c>
      <c r="CM185" s="56">
        <v>0.9901458412130943</v>
      </c>
      <c r="CN185" s="56">
        <v>0.03791719912089246</v>
      </c>
      <c r="CO185" s="56">
        <v>0.17933844545548738</v>
      </c>
      <c r="CP185" s="56">
        <v>0</v>
      </c>
      <c r="CQ185" s="56">
        <v>0</v>
      </c>
      <c r="CR185" s="56">
        <v>0</v>
      </c>
      <c r="CS185" s="56">
        <v>0</v>
      </c>
      <c r="CT185" s="56">
        <v>0</v>
      </c>
      <c r="CU185" s="55">
        <v>0</v>
      </c>
      <c r="CV185" s="56">
        <v>0</v>
      </c>
      <c r="CW185" s="56">
        <v>0</v>
      </c>
      <c r="CX185" s="56">
        <v>0</v>
      </c>
      <c r="CY185" s="56">
        <v>0</v>
      </c>
      <c r="CZ185" s="55">
        <v>174.4921502839241</v>
      </c>
      <c r="DA185" s="56">
        <v>0.8936242800811718</v>
      </c>
      <c r="DB185" s="56">
        <v>9.3311251751097</v>
      </c>
      <c r="DC185" s="56">
        <v>57.05682609827372</v>
      </c>
      <c r="DD185" s="56">
        <v>61.067910131554456</v>
      </c>
      <c r="DE185" s="56">
        <v>6.017237617648867</v>
      </c>
      <c r="DF185" s="130">
        <v>41.67489531325157</v>
      </c>
      <c r="DG185" s="131">
        <v>19.33626369183052</v>
      </c>
      <c r="DH185" s="131">
        <v>1.6861705667446991</v>
      </c>
      <c r="DI185" s="55">
        <v>22.48032832594707</v>
      </c>
      <c r="DJ185" s="56">
        <v>2.3199585886095093</v>
      </c>
      <c r="DK185" s="56">
        <v>7.987979240392448</v>
      </c>
      <c r="DL185" s="56">
        <v>0.206722527678494</v>
      </c>
      <c r="DM185" s="55">
        <v>19.195670504829785</v>
      </c>
      <c r="DN185" s="56">
        <v>18.039032509963246</v>
      </c>
      <c r="DO185" s="56">
        <v>0.47924249839737243</v>
      </c>
      <c r="DP185" s="55">
        <v>2.153988710426051</v>
      </c>
      <c r="DQ185" s="55">
        <v>0.3274102802344849</v>
      </c>
      <c r="DR185" s="56">
        <v>0.06407056447027368</v>
      </c>
      <c r="DS185" s="56">
        <v>0</v>
      </c>
      <c r="DT185" s="55">
        <v>5.341307862014821</v>
      </c>
      <c r="DU185" s="55">
        <v>0</v>
      </c>
      <c r="DV185" s="56">
        <v>0</v>
      </c>
      <c r="DW185" s="56">
        <v>0</v>
      </c>
      <c r="DX185" s="56">
        <v>0</v>
      </c>
      <c r="DY185" s="132">
        <v>88.9115863443497</v>
      </c>
      <c r="DZ185" s="55">
        <v>72.96307933617103</v>
      </c>
      <c r="EA185" s="56">
        <v>27.30989383487503</v>
      </c>
      <c r="EB185" s="56">
        <v>0.9948985479899555</v>
      </c>
      <c r="EC185" s="56">
        <v>2.607278329864133</v>
      </c>
      <c r="ED185" s="56">
        <v>5.882785379319408</v>
      </c>
      <c r="EE185" s="56">
        <v>16.398051407069083</v>
      </c>
      <c r="EF185" s="56">
        <v>19.7701650980151</v>
      </c>
      <c r="EG185" s="55">
        <v>15.948481736784958</v>
      </c>
      <c r="EH185" s="56">
        <v>7.027609840006806</v>
      </c>
      <c r="EI185" s="56">
        <v>8.871202657202812</v>
      </c>
      <c r="EJ185" s="56">
        <v>0.04966587005617831</v>
      </c>
    </row>
    <row r="186" spans="1:140" ht="12.75">
      <c r="A186" s="17">
        <v>166</v>
      </c>
      <c r="B186" s="17" t="s">
        <v>328</v>
      </c>
      <c r="C186" s="17">
        <v>1</v>
      </c>
      <c r="D186" s="17" t="s">
        <v>329</v>
      </c>
      <c r="E186" s="17">
        <v>22.306103904575384</v>
      </c>
      <c r="F186" s="20">
        <v>1.6898563564072262</v>
      </c>
      <c r="G186" s="20">
        <v>13.2</v>
      </c>
      <c r="H186" s="54">
        <v>0.022306103904575384</v>
      </c>
      <c r="I186" s="111" t="s">
        <v>328</v>
      </c>
      <c r="J186" s="112" t="s">
        <v>779</v>
      </c>
      <c r="K186" s="113" t="s">
        <v>780</v>
      </c>
      <c r="L186" s="114">
        <v>13184.02</v>
      </c>
      <c r="M186" s="125">
        <v>2325.260504762584</v>
      </c>
      <c r="N186" s="126">
        <v>1936.7224859003345</v>
      </c>
      <c r="O186" s="127">
        <v>3298.1014260712623</v>
      </c>
      <c r="P186" s="128">
        <v>1746.9546466100628</v>
      </c>
      <c r="Q186" s="125">
        <v>1084.8807874988054</v>
      </c>
      <c r="R186" s="57">
        <v>36.38648151322586</v>
      </c>
      <c r="S186" s="55">
        <v>17.650428321558977</v>
      </c>
      <c r="T186" s="56">
        <v>17.16498457981708</v>
      </c>
      <c r="U186" s="56">
        <v>0.1689856356407226</v>
      </c>
      <c r="V186" s="56">
        <v>0.11218277884893985</v>
      </c>
      <c r="W186" s="57">
        <v>159.8753642667411</v>
      </c>
      <c r="X186" s="55">
        <v>369.9015171396888</v>
      </c>
      <c r="Y186" s="55">
        <v>93.80135952463664</v>
      </c>
      <c r="Z186" s="55">
        <v>32.09524105697655</v>
      </c>
      <c r="AA186" s="55">
        <v>0</v>
      </c>
      <c r="AB186" s="55">
        <v>0.4167416311565061</v>
      </c>
      <c r="AC186" s="56">
        <v>46.6608363761584</v>
      </c>
      <c r="AD186" s="56">
        <v>14.628527565947259</v>
      </c>
      <c r="AE186" s="55">
        <v>4.613161994596489</v>
      </c>
      <c r="AF186" s="55">
        <v>6.05222079456797</v>
      </c>
      <c r="AG186" s="55">
        <v>2.7191137452764784</v>
      </c>
      <c r="AH186" s="55">
        <v>136.1029488729538</v>
      </c>
      <c r="AI186" s="55">
        <v>23.243176208773953</v>
      </c>
      <c r="AJ186" s="56">
        <v>9.859064230788483</v>
      </c>
      <c r="AK186" s="57">
        <v>0</v>
      </c>
      <c r="AL186" s="56">
        <v>11.58922695809017</v>
      </c>
      <c r="AM186" s="56">
        <v>1.7948910878472575</v>
      </c>
      <c r="AN186" s="56">
        <v>0</v>
      </c>
      <c r="AO186" s="56">
        <v>0</v>
      </c>
      <c r="AP186" s="55">
        <v>0.12623312161237618</v>
      </c>
      <c r="AQ186" s="55">
        <v>0.030457326369347133</v>
      </c>
      <c r="AR186" s="55">
        <v>0</v>
      </c>
      <c r="AS186" s="55">
        <v>0</v>
      </c>
      <c r="AT186" s="55">
        <v>0.4718765596532772</v>
      </c>
      <c r="AU186" s="56">
        <v>0.047648592766091076</v>
      </c>
      <c r="AV186" s="56">
        <v>0.0312719489199804</v>
      </c>
      <c r="AW186" s="56">
        <v>0.3735120244053028</v>
      </c>
      <c r="AX186" s="55">
        <v>362.8328082026575</v>
      </c>
      <c r="AY186" s="56">
        <v>356.29185938734923</v>
      </c>
      <c r="AZ186" s="56">
        <v>5.882934795305225</v>
      </c>
      <c r="BA186" s="56">
        <v>0.6580026425930786</v>
      </c>
      <c r="BB186" s="55">
        <v>85.62638709589336</v>
      </c>
      <c r="BC186" s="55">
        <v>144.24386492132143</v>
      </c>
      <c r="BD186" s="56">
        <v>62.18594176889902</v>
      </c>
      <c r="BE186" s="56">
        <v>59.450501440380094</v>
      </c>
      <c r="BF186" s="55">
        <v>69.37082923114497</v>
      </c>
      <c r="BG186" s="56">
        <v>62.089643371293434</v>
      </c>
      <c r="BH186" s="56">
        <v>0.235656499307495</v>
      </c>
      <c r="BI186" s="56">
        <v>4.851301803243623</v>
      </c>
      <c r="BJ186" s="56">
        <v>2.0265677691629715</v>
      </c>
      <c r="BK186" s="129">
        <v>387.3319366930572</v>
      </c>
      <c r="BL186" s="55">
        <v>69.98324486765037</v>
      </c>
      <c r="BM186" s="56">
        <v>7.3789625622533945</v>
      </c>
      <c r="BN186" s="56">
        <v>3.4354665724111464</v>
      </c>
      <c r="BO186" s="56">
        <v>10.401000605278208</v>
      </c>
      <c r="BP186" s="56">
        <v>2.636421971447252</v>
      </c>
      <c r="BQ186" s="56">
        <v>3.9417013930500713</v>
      </c>
      <c r="BR186" s="56">
        <v>0.8756471850012364</v>
      </c>
      <c r="BS186" s="56">
        <v>3.228759513410932</v>
      </c>
      <c r="BT186" s="56">
        <v>2.14838645572443</v>
      </c>
      <c r="BU186" s="56">
        <v>6.531289394281865</v>
      </c>
      <c r="BV186" s="56">
        <v>6.491724830514516</v>
      </c>
      <c r="BW186" s="56">
        <v>0.6388233634354317</v>
      </c>
      <c r="BX186" s="56">
        <v>1.253622946567132</v>
      </c>
      <c r="BY186" s="56">
        <v>4.192361662072722</v>
      </c>
      <c r="BZ186" s="56">
        <v>2.5321775907500137</v>
      </c>
      <c r="CA186" s="56">
        <v>4.349916034714753</v>
      </c>
      <c r="CB186" s="56">
        <v>1.3584407487245922</v>
      </c>
      <c r="CC186" s="55">
        <v>1.773065423141045</v>
      </c>
      <c r="CD186" s="55">
        <v>12.410213273341515</v>
      </c>
      <c r="CE186" s="55">
        <v>4.981224998141689</v>
      </c>
      <c r="CF186" s="55">
        <v>18.501564773111692</v>
      </c>
      <c r="CG186" s="56">
        <v>0</v>
      </c>
      <c r="CH186" s="56">
        <v>0</v>
      </c>
      <c r="CI186" s="56">
        <v>0</v>
      </c>
      <c r="CJ186" s="56">
        <v>8.227088551139941</v>
      </c>
      <c r="CK186" s="56">
        <v>1.3395314934291664</v>
      </c>
      <c r="CL186" s="56">
        <v>1.0367232452620672</v>
      </c>
      <c r="CM186" s="56">
        <v>0.6889810543369927</v>
      </c>
      <c r="CN186" s="56">
        <v>0.055671183751238244</v>
      </c>
      <c r="CO186" s="56">
        <v>0.20166079845145865</v>
      </c>
      <c r="CP186" s="56">
        <v>0</v>
      </c>
      <c r="CQ186" s="56">
        <v>0</v>
      </c>
      <c r="CR186" s="56">
        <v>0</v>
      </c>
      <c r="CS186" s="56">
        <v>0</v>
      </c>
      <c r="CT186" s="56">
        <v>0</v>
      </c>
      <c r="CU186" s="55">
        <v>0</v>
      </c>
      <c r="CV186" s="56">
        <v>0</v>
      </c>
      <c r="CW186" s="56">
        <v>0</v>
      </c>
      <c r="CX186" s="56">
        <v>0</v>
      </c>
      <c r="CY186" s="56">
        <v>0</v>
      </c>
      <c r="CZ186" s="55">
        <v>167.19452792092244</v>
      </c>
      <c r="DA186" s="56">
        <v>4.665369136272549</v>
      </c>
      <c r="DB186" s="56">
        <v>8.88271559054067</v>
      </c>
      <c r="DC186" s="56">
        <v>54.07975716056256</v>
      </c>
      <c r="DD186" s="56">
        <v>57.95133805925658</v>
      </c>
      <c r="DE186" s="56">
        <v>8.245391011239365</v>
      </c>
      <c r="DF186" s="130">
        <v>46.035989023074904</v>
      </c>
      <c r="DG186" s="131">
        <v>17.57577734257078</v>
      </c>
      <c r="DH186" s="131">
        <v>2.5131545613553374</v>
      </c>
      <c r="DI186" s="55">
        <v>30.23672597584045</v>
      </c>
      <c r="DJ186" s="56">
        <v>2.664246565159943</v>
      </c>
      <c r="DK186" s="56">
        <v>10.552358081981065</v>
      </c>
      <c r="DL186" s="56">
        <v>0.33922354486719525</v>
      </c>
      <c r="DM186" s="55">
        <v>20.319925182152332</v>
      </c>
      <c r="DN186" s="56">
        <v>19.336446698351487</v>
      </c>
      <c r="DO186" s="56">
        <v>0.31224315497094207</v>
      </c>
      <c r="DP186" s="55">
        <v>0.03679530219159254</v>
      </c>
      <c r="DQ186" s="55">
        <v>2.1597699336014355</v>
      </c>
      <c r="DR186" s="56">
        <v>0.33542804091620004</v>
      </c>
      <c r="DS186" s="56">
        <v>0</v>
      </c>
      <c r="DT186" s="55">
        <v>13.698917325671532</v>
      </c>
      <c r="DU186" s="55">
        <v>0</v>
      </c>
      <c r="DV186" s="56">
        <v>0</v>
      </c>
      <c r="DW186" s="56">
        <v>0</v>
      </c>
      <c r="DX186" s="56">
        <v>0</v>
      </c>
      <c r="DY186" s="132">
        <v>190.9739214594638</v>
      </c>
      <c r="DZ186" s="55">
        <v>130.7748319556554</v>
      </c>
      <c r="EA186" s="56">
        <v>58.0038106738309</v>
      </c>
      <c r="EB186" s="56">
        <v>9.144509792915969</v>
      </c>
      <c r="EC186" s="56">
        <v>5.211885297504099</v>
      </c>
      <c r="ED186" s="56">
        <v>11.596925672139454</v>
      </c>
      <c r="EE186" s="56">
        <v>17.909120283494715</v>
      </c>
      <c r="EF186" s="56">
        <v>28.908572650830322</v>
      </c>
      <c r="EG186" s="55">
        <v>60.19912742850815</v>
      </c>
      <c r="EH186" s="56">
        <v>8.080509586605602</v>
      </c>
      <c r="EI186" s="56">
        <v>39.56910714637872</v>
      </c>
      <c r="EJ186" s="56">
        <v>12.549503110583872</v>
      </c>
    </row>
    <row r="187" spans="1:140" ht="12.75">
      <c r="A187" s="15">
        <v>167</v>
      </c>
      <c r="B187" s="15" t="s">
        <v>330</v>
      </c>
      <c r="C187" s="15">
        <v>3</v>
      </c>
      <c r="D187" s="15" t="s">
        <v>331</v>
      </c>
      <c r="E187" s="15">
        <v>9.294876855375222</v>
      </c>
      <c r="F187" s="22">
        <v>1.1198646813705084</v>
      </c>
      <c r="G187" s="22">
        <v>8.3</v>
      </c>
      <c r="H187" s="54">
        <v>0.00929487685537522</v>
      </c>
      <c r="I187" s="111" t="s">
        <v>330</v>
      </c>
      <c r="J187" s="112" t="s">
        <v>779</v>
      </c>
      <c r="K187" s="113" t="s">
        <v>780</v>
      </c>
      <c r="L187" s="114">
        <v>8347.705</v>
      </c>
      <c r="M187" s="125">
        <v>1781.1960053691407</v>
      </c>
      <c r="N187" s="126">
        <v>1308.44297908443</v>
      </c>
      <c r="O187" s="127">
        <v>2295.783218195576</v>
      </c>
      <c r="P187" s="128">
        <v>1325.7331206601098</v>
      </c>
      <c r="Q187" s="125">
        <v>885.2909871635379</v>
      </c>
      <c r="R187" s="57">
        <v>42.46042475147361</v>
      </c>
      <c r="S187" s="55">
        <v>10.789769164099594</v>
      </c>
      <c r="T187" s="56">
        <v>10.304227329547462</v>
      </c>
      <c r="U187" s="56">
        <v>0.11198646813705085</v>
      </c>
      <c r="V187" s="56">
        <v>0.0678138482373299</v>
      </c>
      <c r="W187" s="57">
        <v>219.03026041289192</v>
      </c>
      <c r="X187" s="55">
        <v>136.36622281213818</v>
      </c>
      <c r="Y187" s="55">
        <v>150.12868806456385</v>
      </c>
      <c r="Z187" s="55">
        <v>33.92502490205392</v>
      </c>
      <c r="AA187" s="55">
        <v>0</v>
      </c>
      <c r="AB187" s="55">
        <v>0.38601747426388444</v>
      </c>
      <c r="AC187" s="56">
        <v>83.5189552098451</v>
      </c>
      <c r="AD187" s="56">
        <v>32.29866172798392</v>
      </c>
      <c r="AE187" s="55">
        <v>2.1670794547722996</v>
      </c>
      <c r="AF187" s="55">
        <v>2.984056096855363</v>
      </c>
      <c r="AG187" s="55">
        <v>1.340663092430794</v>
      </c>
      <c r="AH187" s="55">
        <v>196.41098960732322</v>
      </c>
      <c r="AI187" s="55">
        <v>13.150560543287046</v>
      </c>
      <c r="AJ187" s="56">
        <v>5.791002437196811</v>
      </c>
      <c r="AK187" s="57">
        <v>0</v>
      </c>
      <c r="AL187" s="56">
        <v>5.758036490268882</v>
      </c>
      <c r="AM187" s="56">
        <v>1.6015264075575262</v>
      </c>
      <c r="AN187" s="56">
        <v>0</v>
      </c>
      <c r="AO187" s="56">
        <v>0</v>
      </c>
      <c r="AP187" s="55">
        <v>0.13136305128175946</v>
      </c>
      <c r="AQ187" s="55">
        <v>0</v>
      </c>
      <c r="AR187" s="55">
        <v>0</v>
      </c>
      <c r="AS187" s="55">
        <v>0</v>
      </c>
      <c r="AT187" s="55">
        <v>0.6776940488433648</v>
      </c>
      <c r="AU187" s="56">
        <v>0.10557871894131382</v>
      </c>
      <c r="AV187" s="56">
        <v>0.07066972299572158</v>
      </c>
      <c r="AW187" s="56">
        <v>0.4866044020482276</v>
      </c>
      <c r="AX187" s="55">
        <v>254.25910474795168</v>
      </c>
      <c r="AY187" s="56">
        <v>251.1203977620196</v>
      </c>
      <c r="AZ187" s="56">
        <v>2.880407249657241</v>
      </c>
      <c r="BA187" s="56">
        <v>0.2583057259450352</v>
      </c>
      <c r="BB187" s="57">
        <v>48.82779159062281</v>
      </c>
      <c r="BC187" s="55">
        <v>110.76958277754184</v>
      </c>
      <c r="BD187" s="56">
        <v>47.754610398906046</v>
      </c>
      <c r="BE187" s="56">
        <v>45.65398513723233</v>
      </c>
      <c r="BF187" s="55">
        <v>26.585630421774606</v>
      </c>
      <c r="BG187" s="56">
        <v>19.32621001820261</v>
      </c>
      <c r="BH187" s="56">
        <v>0.14090579386789542</v>
      </c>
      <c r="BI187" s="56">
        <v>2.982212476363264</v>
      </c>
      <c r="BJ187" s="56">
        <v>3.8334548238108557</v>
      </c>
      <c r="BK187" s="129">
        <v>345.89435060295017</v>
      </c>
      <c r="BL187" s="55">
        <v>63.92476734623468</v>
      </c>
      <c r="BM187" s="56">
        <v>2.7199895060977837</v>
      </c>
      <c r="BN187" s="56">
        <v>0.7679152533540656</v>
      </c>
      <c r="BO187" s="56">
        <v>10.741384608104863</v>
      </c>
      <c r="BP187" s="56">
        <v>1.3697010136318906</v>
      </c>
      <c r="BQ187" s="56">
        <v>10.81324268167119</v>
      </c>
      <c r="BR187" s="56">
        <v>1.8824083984759883</v>
      </c>
      <c r="BS187" s="56">
        <v>1.7771938514837313</v>
      </c>
      <c r="BT187" s="56">
        <v>1.4082493331999633</v>
      </c>
      <c r="BU187" s="56">
        <v>3.1023796360796174</v>
      </c>
      <c r="BV187" s="56">
        <v>5.630606256450126</v>
      </c>
      <c r="BW187" s="56">
        <v>0.3264525998463051</v>
      </c>
      <c r="BX187" s="56">
        <v>0.6217792794546525</v>
      </c>
      <c r="BY187" s="56">
        <v>7.38073997583767</v>
      </c>
      <c r="BZ187" s="56">
        <v>0.7680134839455875</v>
      </c>
      <c r="CA187" s="56">
        <v>5.818659140446385</v>
      </c>
      <c r="CB187" s="56">
        <v>0.7612056247795053</v>
      </c>
      <c r="CC187" s="55">
        <v>1.2876533130962344</v>
      </c>
      <c r="CD187" s="55">
        <v>11.626486561276423</v>
      </c>
      <c r="CE187" s="55">
        <v>3.5458667981199623</v>
      </c>
      <c r="CF187" s="55">
        <v>12.545280409405937</v>
      </c>
      <c r="CG187" s="56">
        <v>0</v>
      </c>
      <c r="CH187" s="56">
        <v>0</v>
      </c>
      <c r="CI187" s="56">
        <v>0</v>
      </c>
      <c r="CJ187" s="56">
        <v>5.480541058889839</v>
      </c>
      <c r="CK187" s="56">
        <v>1.0414503147871184</v>
      </c>
      <c r="CL187" s="56">
        <v>1.0195137465926265</v>
      </c>
      <c r="CM187" s="56">
        <v>0.7837699104125025</v>
      </c>
      <c r="CN187" s="56">
        <v>0.0443870500934089</v>
      </c>
      <c r="CO187" s="56">
        <v>0.2394694110536968</v>
      </c>
      <c r="CP187" s="56">
        <v>0</v>
      </c>
      <c r="CQ187" s="56">
        <v>0</v>
      </c>
      <c r="CR187" s="56">
        <v>0</v>
      </c>
      <c r="CS187" s="56">
        <v>0</v>
      </c>
      <c r="CT187" s="56">
        <v>0</v>
      </c>
      <c r="CU187" s="55">
        <v>0</v>
      </c>
      <c r="CV187" s="56">
        <v>0</v>
      </c>
      <c r="CW187" s="56">
        <v>0</v>
      </c>
      <c r="CX187" s="56">
        <v>0</v>
      </c>
      <c r="CY187" s="56">
        <v>0</v>
      </c>
      <c r="CZ187" s="55">
        <v>161.80243551970273</v>
      </c>
      <c r="DA187" s="56">
        <v>3.5982883918394335</v>
      </c>
      <c r="DB187" s="56">
        <v>8.740078859998048</v>
      </c>
      <c r="DC187" s="56">
        <v>52.53106093231613</v>
      </c>
      <c r="DD187" s="56">
        <v>56.870313457411356</v>
      </c>
      <c r="DE187" s="56">
        <v>6.225880047270477</v>
      </c>
      <c r="DF187" s="130">
        <v>39.898391234477025</v>
      </c>
      <c r="DG187" s="131">
        <v>17.109528906447938</v>
      </c>
      <c r="DH187" s="131">
        <v>7.107722421911172</v>
      </c>
      <c r="DI187" s="55">
        <v>23.739027672875363</v>
      </c>
      <c r="DJ187" s="56">
        <v>2.354229096500176</v>
      </c>
      <c r="DK187" s="56">
        <v>7.945981560201278</v>
      </c>
      <c r="DL187" s="56">
        <v>0.2609783167948556</v>
      </c>
      <c r="DM187" s="55">
        <v>12.833203856628856</v>
      </c>
      <c r="DN187" s="56">
        <v>11.873800044443353</v>
      </c>
      <c r="DO187" s="56">
        <v>0.3564452744796324</v>
      </c>
      <c r="DP187" s="55">
        <v>8.173935231300101</v>
      </c>
      <c r="DQ187" s="55">
        <v>0.37958456845324556</v>
      </c>
      <c r="DR187" s="56">
        <v>0.06373727868917264</v>
      </c>
      <c r="DS187" s="56">
        <v>0</v>
      </c>
      <c r="DT187" s="55">
        <v>6.137660590545545</v>
      </c>
      <c r="DU187" s="55">
        <v>0</v>
      </c>
      <c r="DV187" s="56">
        <v>0</v>
      </c>
      <c r="DW187" s="56">
        <v>0</v>
      </c>
      <c r="DX187" s="56">
        <v>0</v>
      </c>
      <c r="DY187" s="132">
        <v>109.56866587882539</v>
      </c>
      <c r="DZ187" s="55">
        <v>91.78309487457929</v>
      </c>
      <c r="EA187" s="56">
        <v>34.959321154736536</v>
      </c>
      <c r="EB187" s="56">
        <v>5.264309172401277</v>
      </c>
      <c r="EC187" s="56">
        <v>3.4812849759305107</v>
      </c>
      <c r="ED187" s="56">
        <v>8.172920581165723</v>
      </c>
      <c r="EE187" s="56">
        <v>8.57760546162089</v>
      </c>
      <c r="EF187" s="56">
        <v>31.32766431013075</v>
      </c>
      <c r="EG187" s="55">
        <v>17.78555902490565</v>
      </c>
      <c r="EH187" s="56">
        <v>4.772734542008851</v>
      </c>
      <c r="EI187" s="56">
        <v>11.618533477165283</v>
      </c>
      <c r="EJ187" s="56">
        <v>1.3942945995336442</v>
      </c>
    </row>
    <row r="188" spans="1:140" ht="33.75">
      <c r="A188" s="17">
        <v>168</v>
      </c>
      <c r="B188" s="17" t="s">
        <v>419</v>
      </c>
      <c r="C188" s="17">
        <v>1</v>
      </c>
      <c r="D188" s="17" t="s">
        <v>332</v>
      </c>
      <c r="E188" s="17">
        <v>93.81829431589671</v>
      </c>
      <c r="F188" s="20">
        <v>1.8323885608573576</v>
      </c>
      <c r="G188" s="20">
        <v>51.2</v>
      </c>
      <c r="H188" s="54">
        <v>0.09381829431589671</v>
      </c>
      <c r="I188" s="111" t="s">
        <v>471</v>
      </c>
      <c r="J188" s="112" t="s">
        <v>779</v>
      </c>
      <c r="K188" s="113" t="s">
        <v>780</v>
      </c>
      <c r="L188" s="114">
        <v>51201.04</v>
      </c>
      <c r="M188" s="125">
        <v>1926.4512986454963</v>
      </c>
      <c r="N188" s="126">
        <v>1556.0568183877417</v>
      </c>
      <c r="O188" s="127">
        <v>2526.3922685995467</v>
      </c>
      <c r="P188" s="128">
        <v>1401.0623612332874</v>
      </c>
      <c r="Q188" s="125">
        <v>1043.8479374637702</v>
      </c>
      <c r="R188" s="57">
        <v>65.6071243865359</v>
      </c>
      <c r="S188" s="55">
        <v>11.293116311699919</v>
      </c>
      <c r="T188" s="56">
        <v>10.829459714099556</v>
      </c>
      <c r="U188" s="56">
        <v>0.18323885608573576</v>
      </c>
      <c r="V188" s="56">
        <v>0.10091630951246301</v>
      </c>
      <c r="W188" s="57">
        <v>217.09910579941345</v>
      </c>
      <c r="X188" s="55">
        <v>219.1519937876262</v>
      </c>
      <c r="Y188" s="55">
        <v>122.42376326730863</v>
      </c>
      <c r="Z188" s="55">
        <v>33.46474993476695</v>
      </c>
      <c r="AA188" s="55">
        <v>0</v>
      </c>
      <c r="AB188" s="55">
        <v>0.6136984717497925</v>
      </c>
      <c r="AC188" s="56">
        <v>72.40026765081335</v>
      </c>
      <c r="AD188" s="56">
        <v>15.945041350722564</v>
      </c>
      <c r="AE188" s="55">
        <v>4.353602973689596</v>
      </c>
      <c r="AF188" s="55">
        <v>1.0883980091029402</v>
      </c>
      <c r="AG188" s="55">
        <v>0.48899045800632174</v>
      </c>
      <c r="AH188" s="55">
        <v>190.8528811133524</v>
      </c>
      <c r="AI188" s="55">
        <v>6.656331590139574</v>
      </c>
      <c r="AJ188" s="56">
        <v>5.642430310009328</v>
      </c>
      <c r="AK188" s="57">
        <v>0</v>
      </c>
      <c r="AL188" s="56">
        <v>0.05790292540932762</v>
      </c>
      <c r="AM188" s="56">
        <v>0.9559999171891821</v>
      </c>
      <c r="AN188" s="56">
        <v>0</v>
      </c>
      <c r="AO188" s="56">
        <v>0</v>
      </c>
      <c r="AP188" s="55">
        <v>0.034730935152879706</v>
      </c>
      <c r="AQ188" s="55">
        <v>0.05832322937190338</v>
      </c>
      <c r="AR188" s="55">
        <v>0</v>
      </c>
      <c r="AS188" s="55">
        <v>0</v>
      </c>
      <c r="AT188" s="55">
        <v>0.6935624745122365</v>
      </c>
      <c r="AU188" s="56">
        <v>0.1008750994120432</v>
      </c>
      <c r="AV188" s="56">
        <v>0.06716504196008519</v>
      </c>
      <c r="AW188" s="56">
        <v>0.5115530856404479</v>
      </c>
      <c r="AX188" s="55">
        <v>212.31951538484375</v>
      </c>
      <c r="AY188" s="56">
        <v>211.2703179466667</v>
      </c>
      <c r="AZ188" s="56">
        <v>0.929760606425182</v>
      </c>
      <c r="BA188" s="56">
        <v>0.11944366755050288</v>
      </c>
      <c r="BB188" s="55">
        <v>47.04396629443465</v>
      </c>
      <c r="BC188" s="55">
        <v>77.56539710912122</v>
      </c>
      <c r="BD188" s="56">
        <v>32.26352433466195</v>
      </c>
      <c r="BE188" s="56">
        <v>33.16079126517742</v>
      </c>
      <c r="BF188" s="55">
        <v>20.28552545026429</v>
      </c>
      <c r="BG188" s="56">
        <v>15.071211444142541</v>
      </c>
      <c r="BH188" s="56">
        <v>0.06584534220398648</v>
      </c>
      <c r="BI188" s="56">
        <v>0.40588081804588344</v>
      </c>
      <c r="BJ188" s="56">
        <v>4.741255255752618</v>
      </c>
      <c r="BK188" s="129">
        <v>319.84897181775995</v>
      </c>
      <c r="BL188" s="55">
        <v>59.04424988242426</v>
      </c>
      <c r="BM188" s="56">
        <v>1.175609714177681</v>
      </c>
      <c r="BN188" s="56">
        <v>0.15670091857509144</v>
      </c>
      <c r="BO188" s="56">
        <v>11.271571827447255</v>
      </c>
      <c r="BP188" s="56">
        <v>0.8376933359166141</v>
      </c>
      <c r="BQ188" s="56">
        <v>13.09648593075453</v>
      </c>
      <c r="BR188" s="56">
        <v>2.2595830084701403</v>
      </c>
      <c r="BS188" s="56">
        <v>1.3226938359064582</v>
      </c>
      <c r="BT188" s="56">
        <v>0.9412291234709294</v>
      </c>
      <c r="BU188" s="56">
        <v>2.1817877136870654</v>
      </c>
      <c r="BV188" s="56">
        <v>5.652463309339029</v>
      </c>
      <c r="BW188" s="56">
        <v>0.16669895767742218</v>
      </c>
      <c r="BX188" s="56">
        <v>0.3238145162676383</v>
      </c>
      <c r="BY188" s="56">
        <v>6.925837834543986</v>
      </c>
      <c r="BZ188" s="56">
        <v>0.20529387684312664</v>
      </c>
      <c r="CA188" s="56">
        <v>6.232531604826776</v>
      </c>
      <c r="CB188" s="56">
        <v>0.5322893831844041</v>
      </c>
      <c r="CC188" s="55">
        <v>1.2795525247143418</v>
      </c>
      <c r="CD188" s="55">
        <v>10.801964178852618</v>
      </c>
      <c r="CE188" s="55">
        <v>3.4855190441444153</v>
      </c>
      <c r="CF188" s="55">
        <v>12.567422458606309</v>
      </c>
      <c r="CG188" s="56">
        <v>0</v>
      </c>
      <c r="CH188" s="56">
        <v>0</v>
      </c>
      <c r="CI188" s="56">
        <v>0</v>
      </c>
      <c r="CJ188" s="56">
        <v>5.689671537921886</v>
      </c>
      <c r="CK188" s="56">
        <v>1.042649914923603</v>
      </c>
      <c r="CL188" s="56">
        <v>0.8837271664794308</v>
      </c>
      <c r="CM188" s="56">
        <v>0.6557341413377541</v>
      </c>
      <c r="CN188" s="56">
        <v>0.04470260760328306</v>
      </c>
      <c r="CO188" s="56">
        <v>0.14797121308473424</v>
      </c>
      <c r="CP188" s="56">
        <v>0</v>
      </c>
      <c r="CQ188" s="56">
        <v>0</v>
      </c>
      <c r="CR188" s="56">
        <v>0</v>
      </c>
      <c r="CS188" s="56">
        <v>0</v>
      </c>
      <c r="CT188" s="56">
        <v>0</v>
      </c>
      <c r="CU188" s="55">
        <v>0</v>
      </c>
      <c r="CV188" s="56">
        <v>0</v>
      </c>
      <c r="CW188" s="56">
        <v>0</v>
      </c>
      <c r="CX188" s="56">
        <v>0</v>
      </c>
      <c r="CY188" s="56">
        <v>0</v>
      </c>
      <c r="CZ188" s="55">
        <v>146.8902194174181</v>
      </c>
      <c r="DA188" s="56">
        <v>3.768829695646807</v>
      </c>
      <c r="DB188" s="56">
        <v>7.969951391612358</v>
      </c>
      <c r="DC188" s="56">
        <v>47.298531436080204</v>
      </c>
      <c r="DD188" s="56">
        <v>51.638384689061006</v>
      </c>
      <c r="DE188" s="56">
        <v>5.961636716754191</v>
      </c>
      <c r="DF188" s="130">
        <v>36.63384571875884</v>
      </c>
      <c r="DG188" s="131">
        <v>20.397241931023277</v>
      </c>
      <c r="DH188" s="131">
        <v>1.8706633693378103</v>
      </c>
      <c r="DI188" s="55">
        <v>24.300971230271884</v>
      </c>
      <c r="DJ188" s="56">
        <v>2.248848851507704</v>
      </c>
      <c r="DK188" s="56">
        <v>8.897151307864059</v>
      </c>
      <c r="DL188" s="56">
        <v>0.27148452453309546</v>
      </c>
      <c r="DM188" s="55">
        <v>14.531220459584414</v>
      </c>
      <c r="DN188" s="56">
        <v>13.704852479559008</v>
      </c>
      <c r="DO188" s="56">
        <v>0.28481628498171135</v>
      </c>
      <c r="DP188" s="55">
        <v>2.2078809336685348</v>
      </c>
      <c r="DQ188" s="55">
        <v>1.8495489544743622</v>
      </c>
      <c r="DR188" s="56">
        <v>0.2990491990006453</v>
      </c>
      <c r="DS188" s="56">
        <v>0</v>
      </c>
      <c r="DT188" s="55">
        <v>6.256499867971431</v>
      </c>
      <c r="DU188" s="55">
        <v>0</v>
      </c>
      <c r="DV188" s="56">
        <v>0</v>
      </c>
      <c r="DW188" s="56">
        <v>0</v>
      </c>
      <c r="DX188" s="56">
        <v>0</v>
      </c>
      <c r="DY188" s="132">
        <v>205.53996559444886</v>
      </c>
      <c r="DZ188" s="55">
        <v>93.41587592752022</v>
      </c>
      <c r="EA188" s="56">
        <v>37.14619859284108</v>
      </c>
      <c r="EB188" s="56">
        <v>11.33478734025715</v>
      </c>
      <c r="EC188" s="56">
        <v>3.0238643590052074</v>
      </c>
      <c r="ED188" s="56">
        <v>7.149675084724842</v>
      </c>
      <c r="EE188" s="56">
        <v>14.122193611692262</v>
      </c>
      <c r="EF188" s="56">
        <v>20.63917061059697</v>
      </c>
      <c r="EG188" s="55">
        <v>112.12408966692864</v>
      </c>
      <c r="EH188" s="56">
        <v>4.7905862849660865</v>
      </c>
      <c r="EI188" s="56">
        <v>21.289137876886876</v>
      </c>
      <c r="EJ188" s="56">
        <v>86.04438503592895</v>
      </c>
    </row>
    <row r="189" spans="1:140" ht="22.5">
      <c r="A189" s="17">
        <v>169</v>
      </c>
      <c r="B189" s="17" t="s">
        <v>333</v>
      </c>
      <c r="C189" s="17">
        <v>1</v>
      </c>
      <c r="D189" s="17" t="s">
        <v>334</v>
      </c>
      <c r="E189" s="17">
        <v>3.5162686885286245</v>
      </c>
      <c r="F189" s="20">
        <v>0.9253338654022697</v>
      </c>
      <c r="G189" s="20">
        <v>3.8</v>
      </c>
      <c r="H189" s="54">
        <v>0.0035162686885286247</v>
      </c>
      <c r="I189" s="111" t="s">
        <v>333</v>
      </c>
      <c r="J189" s="112" t="s">
        <v>779</v>
      </c>
      <c r="K189" s="113" t="s">
        <v>780</v>
      </c>
      <c r="L189" s="114">
        <v>3819.054</v>
      </c>
      <c r="M189" s="125">
        <v>1986.4129703324436</v>
      </c>
      <c r="N189" s="126">
        <v>1570.557414189415</v>
      </c>
      <c r="O189" s="127">
        <v>2599.322594698487</v>
      </c>
      <c r="P189" s="128">
        <v>1448.6488015094837</v>
      </c>
      <c r="Q189" s="125">
        <v>1126.0571335205</v>
      </c>
      <c r="R189" s="57">
        <v>47.487623898483754</v>
      </c>
      <c r="S189" s="55">
        <v>7.499831110007872</v>
      </c>
      <c r="T189" s="56">
        <v>7.16233915519393</v>
      </c>
      <c r="U189" s="56">
        <v>0.09253338654022697</v>
      </c>
      <c r="V189" s="56">
        <v>0.051525849071523994</v>
      </c>
      <c r="W189" s="57">
        <v>623.7408531013177</v>
      </c>
      <c r="X189" s="55">
        <v>122.74709915073208</v>
      </c>
      <c r="Y189" s="55">
        <v>124.30167261316545</v>
      </c>
      <c r="Z189" s="55">
        <v>26.636701130698853</v>
      </c>
      <c r="AA189" s="55">
        <v>0</v>
      </c>
      <c r="AB189" s="55">
        <v>0.4016649149239576</v>
      </c>
      <c r="AC189" s="56">
        <v>87.1926660371914</v>
      </c>
      <c r="AD189" s="56">
        <v>10.070611727406838</v>
      </c>
      <c r="AE189" s="55">
        <v>3.6836111770087565</v>
      </c>
      <c r="AF189" s="55">
        <v>1.9193287133410524</v>
      </c>
      <c r="AG189" s="55">
        <v>0.8623077861690356</v>
      </c>
      <c r="AH189" s="55">
        <v>157.30940175237112</v>
      </c>
      <c r="AI189" s="55">
        <v>4.970482218895046</v>
      </c>
      <c r="AJ189" s="56">
        <v>1.9811319766622835</v>
      </c>
      <c r="AK189" s="57">
        <v>0</v>
      </c>
      <c r="AL189" s="56">
        <v>2.1777565857932353</v>
      </c>
      <c r="AM189" s="56">
        <v>0.8115936564395266</v>
      </c>
      <c r="AN189" s="56">
        <v>0</v>
      </c>
      <c r="AO189" s="56">
        <v>0</v>
      </c>
      <c r="AP189" s="55">
        <v>0.24839397400508084</v>
      </c>
      <c r="AQ189" s="55">
        <v>0.008949860358088679</v>
      </c>
      <c r="AR189" s="55">
        <v>0</v>
      </c>
      <c r="AS189" s="55">
        <v>0</v>
      </c>
      <c r="AT189" s="55">
        <v>0.35003432787281874</v>
      </c>
      <c r="AU189" s="56">
        <v>0.04666338836790472</v>
      </c>
      <c r="AV189" s="56">
        <v>0.03125381311707035</v>
      </c>
      <c r="AW189" s="56">
        <v>0.2690692511810516</v>
      </c>
      <c r="AX189" s="55">
        <v>185.18887138018997</v>
      </c>
      <c r="AY189" s="56">
        <v>183.32487574147942</v>
      </c>
      <c r="AZ189" s="56">
        <v>1.761708527818669</v>
      </c>
      <c r="BA189" s="56">
        <v>0.10230282158880183</v>
      </c>
      <c r="BB189" s="57">
        <v>42.96875613699099</v>
      </c>
      <c r="BC189" s="55">
        <v>80.00908078283261</v>
      </c>
      <c r="BD189" s="56">
        <v>33.27996933271957</v>
      </c>
      <c r="BE189" s="56">
        <v>34.20551267408106</v>
      </c>
      <c r="BF189" s="55">
        <v>14.425082756096144</v>
      </c>
      <c r="BG189" s="56">
        <v>9.273008446594364</v>
      </c>
      <c r="BH189" s="56">
        <v>0.1421399121353089</v>
      </c>
      <c r="BI189" s="56">
        <v>0.853682613547753</v>
      </c>
      <c r="BJ189" s="56">
        <v>4.070254047206455</v>
      </c>
      <c r="BK189" s="129">
        <v>413.51601731737753</v>
      </c>
      <c r="BL189" s="55">
        <v>77.47436930716351</v>
      </c>
      <c r="BM189" s="56">
        <v>3.2860807938300955</v>
      </c>
      <c r="BN189" s="56">
        <v>0.9187013328431595</v>
      </c>
      <c r="BO189" s="56">
        <v>13.12033032264011</v>
      </c>
      <c r="BP189" s="56">
        <v>1.6621210383513825</v>
      </c>
      <c r="BQ189" s="56">
        <v>12.69621482178571</v>
      </c>
      <c r="BR189" s="56">
        <v>2.2468784154400536</v>
      </c>
      <c r="BS189" s="56">
        <v>2.0973309096964847</v>
      </c>
      <c r="BT189" s="56">
        <v>1.6808324784095745</v>
      </c>
      <c r="BU189" s="56">
        <v>3.8257249046491615</v>
      </c>
      <c r="BV189" s="56">
        <v>7.141663878017959</v>
      </c>
      <c r="BW189" s="56">
        <v>0.41489594019880316</v>
      </c>
      <c r="BX189" s="56">
        <v>0.7671821346333412</v>
      </c>
      <c r="BY189" s="56">
        <v>8.983578132176188</v>
      </c>
      <c r="BZ189" s="56">
        <v>0.9287116652448485</v>
      </c>
      <c r="CA189" s="56">
        <v>6.934099386916237</v>
      </c>
      <c r="CB189" s="56">
        <v>0.8905320532257465</v>
      </c>
      <c r="CC189" s="55">
        <v>1.4546534298808027</v>
      </c>
      <c r="CD189" s="55">
        <v>14.238531322154646</v>
      </c>
      <c r="CE189" s="55">
        <v>3.526375903561458</v>
      </c>
      <c r="CF189" s="55">
        <v>12.714627758602001</v>
      </c>
      <c r="CG189" s="56">
        <v>0</v>
      </c>
      <c r="CH189" s="56">
        <v>0</v>
      </c>
      <c r="CI189" s="56">
        <v>0</v>
      </c>
      <c r="CJ189" s="56">
        <v>5.3857552158204625</v>
      </c>
      <c r="CK189" s="56">
        <v>1.1219925143765968</v>
      </c>
      <c r="CL189" s="56">
        <v>1.292288613881867</v>
      </c>
      <c r="CM189" s="56">
        <v>1.0399015044039701</v>
      </c>
      <c r="CN189" s="56">
        <v>0.05269367754422954</v>
      </c>
      <c r="CO189" s="56">
        <v>0.15964686542793058</v>
      </c>
      <c r="CP189" s="56">
        <v>0</v>
      </c>
      <c r="CQ189" s="56">
        <v>0</v>
      </c>
      <c r="CR189" s="56">
        <v>0</v>
      </c>
      <c r="CS189" s="56">
        <v>0</v>
      </c>
      <c r="CT189" s="56">
        <v>0</v>
      </c>
      <c r="CU189" s="55">
        <v>0</v>
      </c>
      <c r="CV189" s="56">
        <v>0</v>
      </c>
      <c r="CW189" s="56">
        <v>0</v>
      </c>
      <c r="CX189" s="56">
        <v>0</v>
      </c>
      <c r="CY189" s="56">
        <v>0</v>
      </c>
      <c r="CZ189" s="55">
        <v>202.82910375187151</v>
      </c>
      <c r="DA189" s="56">
        <v>1.338805369078311</v>
      </c>
      <c r="DB189" s="56">
        <v>11.09266849853393</v>
      </c>
      <c r="DC189" s="56">
        <v>65.81148106311144</v>
      </c>
      <c r="DD189" s="56">
        <v>71.41349664079115</v>
      </c>
      <c r="DE189" s="56">
        <v>7.139775975935402</v>
      </c>
      <c r="DF189" s="130">
        <v>47.14515688963811</v>
      </c>
      <c r="DG189" s="131">
        <v>25.349958392837596</v>
      </c>
      <c r="DH189" s="131">
        <v>12.580796186699637</v>
      </c>
      <c r="DI189" s="55">
        <v>27.39767492159053</v>
      </c>
      <c r="DJ189" s="56">
        <v>2.7344572765925803</v>
      </c>
      <c r="DK189" s="56">
        <v>9.702030921793721</v>
      </c>
      <c r="DL189" s="56">
        <v>0.2817215991185252</v>
      </c>
      <c r="DM189" s="55">
        <v>15.944147424990586</v>
      </c>
      <c r="DN189" s="56">
        <v>14.735780117275116</v>
      </c>
      <c r="DO189" s="56">
        <v>0.44995697887487324</v>
      </c>
      <c r="DP189" s="55">
        <v>9.040786016641817</v>
      </c>
      <c r="DQ189" s="55">
        <v>0.4367207167010469</v>
      </c>
      <c r="DR189" s="56">
        <v>0.07819213868146405</v>
      </c>
      <c r="DS189" s="56">
        <v>0</v>
      </c>
      <c r="DT189" s="55">
        <v>1.3138908221774293</v>
      </c>
      <c r="DU189" s="55">
        <v>0</v>
      </c>
      <c r="DV189" s="56">
        <v>0</v>
      </c>
      <c r="DW189" s="56">
        <v>0</v>
      </c>
      <c r="DX189" s="56">
        <v>0</v>
      </c>
      <c r="DY189" s="132">
        <v>124.24815150558227</v>
      </c>
      <c r="DZ189" s="55">
        <v>79.18987267527507</v>
      </c>
      <c r="EA189" s="56">
        <v>34.571859942278905</v>
      </c>
      <c r="EB189" s="56">
        <v>6.998500152131915</v>
      </c>
      <c r="EC189" s="56">
        <v>3.2052361658148847</v>
      </c>
      <c r="ED189" s="56">
        <v>6.735112936344969</v>
      </c>
      <c r="EE189" s="56">
        <v>12.810536326535313</v>
      </c>
      <c r="EF189" s="56">
        <v>14.868616678371135</v>
      </c>
      <c r="EG189" s="55">
        <v>45.058305014802094</v>
      </c>
      <c r="EH189" s="56">
        <v>9.395981308460156</v>
      </c>
      <c r="EI189" s="56">
        <v>23.507748253886955</v>
      </c>
      <c r="EJ189" s="56">
        <v>12.154567597106508</v>
      </c>
    </row>
    <row r="190" spans="1:140" ht="12.75">
      <c r="A190" s="14">
        <v>170</v>
      </c>
      <c r="B190" s="14" t="s">
        <v>335</v>
      </c>
      <c r="C190" s="14">
        <v>2</v>
      </c>
      <c r="D190" s="14" t="s">
        <v>336</v>
      </c>
      <c r="E190" s="14">
        <v>146.4538933867587</v>
      </c>
      <c r="F190" s="21">
        <v>2.1225201940109955</v>
      </c>
      <c r="G190" s="21">
        <v>69</v>
      </c>
      <c r="H190" s="54">
        <v>0.14645389338675868</v>
      </c>
      <c r="I190" s="111" t="s">
        <v>335</v>
      </c>
      <c r="J190" s="112" t="s">
        <v>779</v>
      </c>
      <c r="K190" s="113" t="s">
        <v>780</v>
      </c>
      <c r="L190" s="114">
        <v>68961.04</v>
      </c>
      <c r="M190" s="125">
        <v>1537.330977027029</v>
      </c>
      <c r="N190" s="126">
        <v>1186.0281198744988</v>
      </c>
      <c r="O190" s="127">
        <v>2122.9111977234743</v>
      </c>
      <c r="P190" s="128">
        <v>1098.9451435187173</v>
      </c>
      <c r="Q190" s="125">
        <v>729.7275389118262</v>
      </c>
      <c r="R190" s="57">
        <v>59.906825651121274</v>
      </c>
      <c r="S190" s="55">
        <v>31.184695010400077</v>
      </c>
      <c r="T190" s="56">
        <v>30.816211588456326</v>
      </c>
      <c r="U190" s="56">
        <v>0.21225201940109956</v>
      </c>
      <c r="V190" s="56">
        <v>0.11796240311921051</v>
      </c>
      <c r="W190" s="57">
        <v>176.45760562775737</v>
      </c>
      <c r="X190" s="55">
        <v>91.58120295169563</v>
      </c>
      <c r="Y190" s="55">
        <v>88.53480167932503</v>
      </c>
      <c r="Z190" s="55">
        <v>23.133105301196156</v>
      </c>
      <c r="AA190" s="55">
        <v>0</v>
      </c>
      <c r="AB190" s="55">
        <v>0.13010665152381692</v>
      </c>
      <c r="AC190" s="56">
        <v>57.43708331544884</v>
      </c>
      <c r="AD190" s="56">
        <v>7.834488865017118</v>
      </c>
      <c r="AE190" s="55">
        <v>3.198455243714422</v>
      </c>
      <c r="AF190" s="55">
        <v>4.710527857468507</v>
      </c>
      <c r="AG190" s="55">
        <v>2.116325391844439</v>
      </c>
      <c r="AH190" s="55">
        <v>46.26709515981778</v>
      </c>
      <c r="AI190" s="55">
        <v>23.498297009441856</v>
      </c>
      <c r="AJ190" s="56">
        <v>14.20030643389369</v>
      </c>
      <c r="AK190" s="57">
        <v>0</v>
      </c>
      <c r="AL190" s="56">
        <v>6.781008523073319</v>
      </c>
      <c r="AM190" s="56">
        <v>2.516977702192427</v>
      </c>
      <c r="AN190" s="56">
        <v>0</v>
      </c>
      <c r="AO190" s="56">
        <v>0</v>
      </c>
      <c r="AP190" s="55">
        <v>0.1126740547996376</v>
      </c>
      <c r="AQ190" s="55">
        <v>0.0258525683487372</v>
      </c>
      <c r="AR190" s="55">
        <v>0</v>
      </c>
      <c r="AS190" s="55">
        <v>0</v>
      </c>
      <c r="AT190" s="55">
        <v>1.656850012702825</v>
      </c>
      <c r="AU190" s="56">
        <v>0.4581953810441374</v>
      </c>
      <c r="AV190" s="56">
        <v>0.3662378061583758</v>
      </c>
      <c r="AW190" s="56">
        <v>0.8285083867644688</v>
      </c>
      <c r="AX190" s="55">
        <v>183.7929068355118</v>
      </c>
      <c r="AY190" s="56">
        <v>181.02946243270114</v>
      </c>
      <c r="AZ190" s="56">
        <v>2.4121503968037605</v>
      </c>
      <c r="BA190" s="56">
        <v>0.35124107757075596</v>
      </c>
      <c r="BB190" s="57">
        <v>34.329528673001455</v>
      </c>
      <c r="BC190" s="55">
        <v>120.06786730594551</v>
      </c>
      <c r="BD190" s="56">
        <v>49.94251826828598</v>
      </c>
      <c r="BE190" s="56">
        <v>51.33147643945045</v>
      </c>
      <c r="BF190" s="55">
        <v>31.02731629337377</v>
      </c>
      <c r="BG190" s="56">
        <v>24.59871544860692</v>
      </c>
      <c r="BH190" s="56">
        <v>1.3829726175823336</v>
      </c>
      <c r="BI190" s="56">
        <v>1.6942392400114619</v>
      </c>
      <c r="BJ190" s="56">
        <v>3.323343151437392</v>
      </c>
      <c r="BK190" s="129">
        <v>352.14216606942125</v>
      </c>
      <c r="BL190" s="55">
        <v>56.82578162974341</v>
      </c>
      <c r="BM190" s="56">
        <v>3.5158474988196238</v>
      </c>
      <c r="BN190" s="56">
        <v>0</v>
      </c>
      <c r="BO190" s="56">
        <v>3.6913755941035697</v>
      </c>
      <c r="BP190" s="56">
        <v>3.647430491187488</v>
      </c>
      <c r="BQ190" s="56">
        <v>5.155305082405951</v>
      </c>
      <c r="BR190" s="56">
        <v>1.5617789406888296</v>
      </c>
      <c r="BS190" s="56">
        <v>1.345597021158614</v>
      </c>
      <c r="BT190" s="56">
        <v>1.0393558449814562</v>
      </c>
      <c r="BU190" s="56">
        <v>4.155201255665518</v>
      </c>
      <c r="BV190" s="56">
        <v>4.992110037783653</v>
      </c>
      <c r="BW190" s="56">
        <v>0.3939169130859976</v>
      </c>
      <c r="BX190" s="56">
        <v>3.1648783139001386</v>
      </c>
      <c r="BY190" s="56">
        <v>1.3009216508335724</v>
      </c>
      <c r="BZ190" s="56">
        <v>0.6541122349662941</v>
      </c>
      <c r="CA190" s="56">
        <v>5.185548245792117</v>
      </c>
      <c r="CB190" s="56">
        <v>1.1903680686950198</v>
      </c>
      <c r="CC190" s="55">
        <v>1.3926389451203174</v>
      </c>
      <c r="CD190" s="55">
        <v>10.544404492739671</v>
      </c>
      <c r="CE190" s="55">
        <v>5.995201058452715</v>
      </c>
      <c r="CF190" s="55">
        <v>16.67302291264749</v>
      </c>
      <c r="CG190" s="56">
        <v>0</v>
      </c>
      <c r="CH190" s="56">
        <v>0</v>
      </c>
      <c r="CI190" s="56">
        <v>0</v>
      </c>
      <c r="CJ190" s="56">
        <v>6.51862558917325</v>
      </c>
      <c r="CK190" s="56">
        <v>0.9259612384035972</v>
      </c>
      <c r="CL190" s="56">
        <v>1.0487932026547166</v>
      </c>
      <c r="CM190" s="56">
        <v>0.7080247049638464</v>
      </c>
      <c r="CN190" s="56">
        <v>0.03910178848810865</v>
      </c>
      <c r="CO190" s="56">
        <v>0.030804639837218237</v>
      </c>
      <c r="CP190" s="56">
        <v>0</v>
      </c>
      <c r="CQ190" s="56">
        <v>0</v>
      </c>
      <c r="CR190" s="56">
        <v>0</v>
      </c>
      <c r="CS190" s="56">
        <v>0</v>
      </c>
      <c r="CT190" s="56">
        <v>0</v>
      </c>
      <c r="CU190" s="55">
        <v>0</v>
      </c>
      <c r="CV190" s="56">
        <v>0</v>
      </c>
      <c r="CW190" s="56">
        <v>0</v>
      </c>
      <c r="CX190" s="56">
        <v>0</v>
      </c>
      <c r="CY190" s="56">
        <v>0</v>
      </c>
      <c r="CZ190" s="55">
        <v>148.08071339991395</v>
      </c>
      <c r="DA190" s="56">
        <v>3.5993729212900507</v>
      </c>
      <c r="DB190" s="56">
        <v>7.887916133515389</v>
      </c>
      <c r="DC190" s="56">
        <v>47.09405484604061</v>
      </c>
      <c r="DD190" s="56">
        <v>51.23002785340825</v>
      </c>
      <c r="DE190" s="56">
        <v>7.066985938727142</v>
      </c>
      <c r="DF190" s="130">
        <v>41.98846189094596</v>
      </c>
      <c r="DG190" s="131">
        <v>18.91566600503705</v>
      </c>
      <c r="DH190" s="131">
        <v>1.288196639725851</v>
      </c>
      <c r="DI190" s="55">
        <v>24.75489058749694</v>
      </c>
      <c r="DJ190" s="56">
        <v>2.113896484159752</v>
      </c>
      <c r="DK190" s="56">
        <v>9.162338619023148</v>
      </c>
      <c r="DL190" s="56">
        <v>0.22081468028904438</v>
      </c>
      <c r="DM190" s="55">
        <v>15.127164555522947</v>
      </c>
      <c r="DN190" s="56">
        <v>14.097706473104237</v>
      </c>
      <c r="DO190" s="56">
        <v>0.3233141495545891</v>
      </c>
      <c r="DP190" s="55">
        <v>2.0116300450225233</v>
      </c>
      <c r="DQ190" s="55">
        <v>1.7018580346236079</v>
      </c>
      <c r="DR190" s="56">
        <v>0.28498279608312177</v>
      </c>
      <c r="DS190" s="56">
        <v>0</v>
      </c>
      <c r="DT190" s="55">
        <v>27.04645985617387</v>
      </c>
      <c r="DU190" s="55">
        <v>0</v>
      </c>
      <c r="DV190" s="56">
        <v>0</v>
      </c>
      <c r="DW190" s="56">
        <v>0</v>
      </c>
      <c r="DX190" s="56">
        <v>0</v>
      </c>
      <c r="DY190" s="132">
        <v>86.24365293794874</v>
      </c>
      <c r="DZ190" s="55">
        <v>61.80382430427384</v>
      </c>
      <c r="EA190" s="56">
        <v>26.061323901147663</v>
      </c>
      <c r="EB190" s="56">
        <v>3.4931854275979597</v>
      </c>
      <c r="EC190" s="56">
        <v>2.3282987031518085</v>
      </c>
      <c r="ED190" s="56">
        <v>5.373503647856819</v>
      </c>
      <c r="EE190" s="56">
        <v>5.269740711566995</v>
      </c>
      <c r="EF190" s="56">
        <v>19.27775451182291</v>
      </c>
      <c r="EG190" s="55">
        <v>24.4398431346163</v>
      </c>
      <c r="EH190" s="56">
        <v>3.493826369207889</v>
      </c>
      <c r="EI190" s="56">
        <v>20.536392722615552</v>
      </c>
      <c r="EJ190" s="56">
        <v>0.4096201275386799</v>
      </c>
    </row>
    <row r="191" spans="1:140" ht="12.75">
      <c r="A191" s="14">
        <v>171</v>
      </c>
      <c r="B191" s="14" t="s">
        <v>337</v>
      </c>
      <c r="C191" s="14">
        <v>2</v>
      </c>
      <c r="D191" s="14" t="s">
        <v>338</v>
      </c>
      <c r="E191" s="14">
        <v>18.241809312188835</v>
      </c>
      <c r="F191" s="21">
        <v>0.9860437466048019</v>
      </c>
      <c r="G191" s="21">
        <v>18.5</v>
      </c>
      <c r="H191" s="54">
        <v>0.018241809312188835</v>
      </c>
      <c r="I191" s="111" t="s">
        <v>337</v>
      </c>
      <c r="J191" s="112" t="s">
        <v>779</v>
      </c>
      <c r="K191" s="113" t="s">
        <v>780</v>
      </c>
      <c r="L191" s="114">
        <v>18537.21</v>
      </c>
      <c r="M191" s="125">
        <v>2078.432315326848</v>
      </c>
      <c r="N191" s="126">
        <v>1578.0327040032096</v>
      </c>
      <c r="O191" s="127">
        <v>2567.908071343907</v>
      </c>
      <c r="P191" s="128">
        <v>1731.2269214191347</v>
      </c>
      <c r="Q191" s="125">
        <v>1394.3684081908764</v>
      </c>
      <c r="R191" s="57">
        <v>60.63377390664507</v>
      </c>
      <c r="S191" s="55">
        <v>5.438655547409778</v>
      </c>
      <c r="T191" s="56">
        <v>5.193916991823474</v>
      </c>
      <c r="U191" s="56">
        <v>0.09860437466048019</v>
      </c>
      <c r="V191" s="56">
        <v>0.04767545925195864</v>
      </c>
      <c r="W191" s="57">
        <v>583.7178302452203</v>
      </c>
      <c r="X191" s="55">
        <v>162.53972415482158</v>
      </c>
      <c r="Y191" s="55">
        <v>101.43786470563802</v>
      </c>
      <c r="Z191" s="55">
        <v>19.83062176023253</v>
      </c>
      <c r="AA191" s="55">
        <v>0</v>
      </c>
      <c r="AB191" s="55">
        <v>0.29062302255841094</v>
      </c>
      <c r="AC191" s="56">
        <v>71.65247628958188</v>
      </c>
      <c r="AD191" s="56">
        <v>9.664102634646746</v>
      </c>
      <c r="AE191" s="55">
        <v>4.115953263732784</v>
      </c>
      <c r="AF191" s="55">
        <v>5.992007427223407</v>
      </c>
      <c r="AG191" s="55">
        <v>2.692061534610656</v>
      </c>
      <c r="AH191" s="55">
        <v>183.77431123669638</v>
      </c>
      <c r="AI191" s="55">
        <v>17.11521313077858</v>
      </c>
      <c r="AJ191" s="56">
        <v>4.997961397642904</v>
      </c>
      <c r="AK191" s="57">
        <v>0</v>
      </c>
      <c r="AL191" s="56">
        <v>11.179406178168128</v>
      </c>
      <c r="AM191" s="56">
        <v>0.937845554967549</v>
      </c>
      <c r="AN191" s="56">
        <v>0</v>
      </c>
      <c r="AO191" s="56">
        <v>0</v>
      </c>
      <c r="AP191" s="55">
        <v>0.3653548727127761</v>
      </c>
      <c r="AQ191" s="55">
        <v>0.07462989306373506</v>
      </c>
      <c r="AR191" s="55">
        <v>0</v>
      </c>
      <c r="AS191" s="55">
        <v>0</v>
      </c>
      <c r="AT191" s="55">
        <v>0.6853927856457362</v>
      </c>
      <c r="AU191" s="56">
        <v>0.132950427815189</v>
      </c>
      <c r="AV191" s="56">
        <v>0.0886983532041769</v>
      </c>
      <c r="AW191" s="56">
        <v>0.4513138708575886</v>
      </c>
      <c r="AX191" s="55">
        <v>154.59068543756047</v>
      </c>
      <c r="AY191" s="56">
        <v>152.04456334043797</v>
      </c>
      <c r="AZ191" s="56">
        <v>2.086188266734854</v>
      </c>
      <c r="BA191" s="56">
        <v>0.459950553508322</v>
      </c>
      <c r="BB191" s="55">
        <v>44.888092652562065</v>
      </c>
      <c r="BC191" s="55">
        <v>108.09690347145015</v>
      </c>
      <c r="BD191" s="56">
        <v>44.96317406988431</v>
      </c>
      <c r="BE191" s="56">
        <v>46.213648116410184</v>
      </c>
      <c r="BF191" s="55">
        <v>29.28280469391025</v>
      </c>
      <c r="BG191" s="56">
        <v>20.173278503075707</v>
      </c>
      <c r="BH191" s="56">
        <v>0.6091110798226919</v>
      </c>
      <c r="BI191" s="56">
        <v>3.639541225459495</v>
      </c>
      <c r="BJ191" s="56">
        <v>4.4928422346189105</v>
      </c>
      <c r="BK191" s="129">
        <v>297.23636944286653</v>
      </c>
      <c r="BL191" s="55">
        <v>52.7950646294669</v>
      </c>
      <c r="BM191" s="56">
        <v>3.3712122805967026</v>
      </c>
      <c r="BN191" s="56">
        <v>4.202086506006029</v>
      </c>
      <c r="BO191" s="56">
        <v>3.503889743925866</v>
      </c>
      <c r="BP191" s="56">
        <v>2.596576831141256</v>
      </c>
      <c r="BQ191" s="56">
        <v>4.5757921499513685</v>
      </c>
      <c r="BR191" s="56">
        <v>1.0290307980542919</v>
      </c>
      <c r="BS191" s="56">
        <v>1.0932605284182464</v>
      </c>
      <c r="BT191" s="56">
        <v>1.1302990040032994</v>
      </c>
      <c r="BU191" s="56">
        <v>3.176588062604891</v>
      </c>
      <c r="BV191" s="56">
        <v>5.891684886776382</v>
      </c>
      <c r="BW191" s="56">
        <v>0.2994798030555839</v>
      </c>
      <c r="BX191" s="56">
        <v>1.7235592626937928</v>
      </c>
      <c r="BY191" s="56">
        <v>3.0699031839203417</v>
      </c>
      <c r="BZ191" s="56">
        <v>1.5062444672094668</v>
      </c>
      <c r="CA191" s="56">
        <v>4.572773896395413</v>
      </c>
      <c r="CB191" s="56">
        <v>1.8588563219599932</v>
      </c>
      <c r="CC191" s="55">
        <v>1.2605758903308535</v>
      </c>
      <c r="CD191" s="55">
        <v>9.749800536326665</v>
      </c>
      <c r="CE191" s="55">
        <v>3.365152037442528</v>
      </c>
      <c r="CF191" s="55">
        <v>12.621154963449193</v>
      </c>
      <c r="CG191" s="56">
        <v>0</v>
      </c>
      <c r="CH191" s="56">
        <v>0</v>
      </c>
      <c r="CI191" s="56">
        <v>0</v>
      </c>
      <c r="CJ191" s="56">
        <v>5.688051222379204</v>
      </c>
      <c r="CK191" s="56">
        <v>0.8464655684431477</v>
      </c>
      <c r="CL191" s="56">
        <v>0.8783964792975858</v>
      </c>
      <c r="CM191" s="56">
        <v>0.6617587004732643</v>
      </c>
      <c r="CN191" s="56">
        <v>0.037677730359638804</v>
      </c>
      <c r="CO191" s="56">
        <v>0.19410903798360163</v>
      </c>
      <c r="CP191" s="56">
        <v>0</v>
      </c>
      <c r="CQ191" s="56">
        <v>0</v>
      </c>
      <c r="CR191" s="56">
        <v>0</v>
      </c>
      <c r="CS191" s="56">
        <v>0</v>
      </c>
      <c r="CT191" s="56">
        <v>0</v>
      </c>
      <c r="CU191" s="55">
        <v>0</v>
      </c>
      <c r="CV191" s="56">
        <v>0</v>
      </c>
      <c r="CW191" s="56">
        <v>0</v>
      </c>
      <c r="CX191" s="56">
        <v>0</v>
      </c>
      <c r="CY191" s="56">
        <v>0</v>
      </c>
      <c r="CZ191" s="55">
        <v>136.67013536557013</v>
      </c>
      <c r="DA191" s="56">
        <v>1.3262556770948812</v>
      </c>
      <c r="DB191" s="56">
        <v>7.370213748455134</v>
      </c>
      <c r="DC191" s="56">
        <v>42.99033673352139</v>
      </c>
      <c r="DD191" s="56">
        <v>47.98753965672289</v>
      </c>
      <c r="DE191" s="56">
        <v>5.534710994804505</v>
      </c>
      <c r="DF191" s="130">
        <v>33.87071193561491</v>
      </c>
      <c r="DG191" s="131">
        <v>13.95682521803443</v>
      </c>
      <c r="DH191" s="131">
        <v>1.4507889806502705</v>
      </c>
      <c r="DI191" s="55">
        <v>21.431558470773112</v>
      </c>
      <c r="DJ191" s="56">
        <v>2.01342866591035</v>
      </c>
      <c r="DK191" s="56">
        <v>7.454735637132018</v>
      </c>
      <c r="DL191" s="56">
        <v>0.2711438236929937</v>
      </c>
      <c r="DM191" s="55">
        <v>14.186331168498388</v>
      </c>
      <c r="DN191" s="56">
        <v>13.356119933905912</v>
      </c>
      <c r="DO191" s="56">
        <v>0.2912994997629093</v>
      </c>
      <c r="DP191" s="55">
        <v>3.038513346938401</v>
      </c>
      <c r="DQ191" s="55">
        <v>0.34119697624399786</v>
      </c>
      <c r="DR191" s="56">
        <v>0.054495255758552665</v>
      </c>
      <c r="DS191" s="56">
        <v>0</v>
      </c>
      <c r="DT191" s="55">
        <v>7.906173582755981</v>
      </c>
      <c r="DU191" s="55">
        <v>0</v>
      </c>
      <c r="DV191" s="56">
        <v>0</v>
      </c>
      <c r="DW191" s="56">
        <v>0</v>
      </c>
      <c r="DX191" s="56">
        <v>0</v>
      </c>
      <c r="DY191" s="132">
        <v>49.9690190702916</v>
      </c>
      <c r="DZ191" s="55">
        <v>32.34597331529394</v>
      </c>
      <c r="EA191" s="56">
        <v>13.823412476850617</v>
      </c>
      <c r="EB191" s="56">
        <v>1.6581777948245717</v>
      </c>
      <c r="EC191" s="56">
        <v>1.7459310219822726</v>
      </c>
      <c r="ED191" s="56">
        <v>3.3065024348324266</v>
      </c>
      <c r="EE191" s="56">
        <v>3.409799532939423</v>
      </c>
      <c r="EF191" s="56">
        <v>8.40215436950868</v>
      </c>
      <c r="EG191" s="55">
        <v>17.623045754997655</v>
      </c>
      <c r="EH191" s="56">
        <v>3.592883179291814</v>
      </c>
      <c r="EI191" s="56">
        <v>8.789256851489519</v>
      </c>
      <c r="EJ191" s="56">
        <v>5.24090572421632</v>
      </c>
    </row>
    <row r="192" spans="1:140" ht="12.75">
      <c r="A192" s="15">
        <v>172</v>
      </c>
      <c r="B192" s="15" t="s">
        <v>339</v>
      </c>
      <c r="C192" s="15">
        <v>3</v>
      </c>
      <c r="D192" s="15" t="s">
        <v>340</v>
      </c>
      <c r="E192" s="15">
        <v>2.7462196636158027</v>
      </c>
      <c r="F192" s="22">
        <v>1.9615854740112877</v>
      </c>
      <c r="G192" s="22">
        <v>1.4</v>
      </c>
      <c r="H192" s="54">
        <v>0.0027462196636158028</v>
      </c>
      <c r="I192" s="111" t="s">
        <v>339</v>
      </c>
      <c r="J192" s="112" t="s">
        <v>779</v>
      </c>
      <c r="K192" s="113" t="s">
        <v>780</v>
      </c>
      <c r="L192" s="114">
        <v>1448.879</v>
      </c>
      <c r="M192" s="125">
        <v>1833.9400322594229</v>
      </c>
      <c r="N192" s="126">
        <v>1419.7344834832265</v>
      </c>
      <c r="O192" s="127">
        <v>2349.028712348416</v>
      </c>
      <c r="P192" s="128">
        <v>1367.2276981031544</v>
      </c>
      <c r="Q192" s="125">
        <v>945.2977094705632</v>
      </c>
      <c r="R192" s="57">
        <v>35.90760857186832</v>
      </c>
      <c r="S192" s="55">
        <v>22.0070551095019</v>
      </c>
      <c r="T192" s="56">
        <v>21.016737767612064</v>
      </c>
      <c r="U192" s="56">
        <v>0.19615854740112879</v>
      </c>
      <c r="V192" s="56">
        <v>0.09468699594652141</v>
      </c>
      <c r="W192" s="57">
        <v>126.37356190544553</v>
      </c>
      <c r="X192" s="55">
        <v>112.23759886091248</v>
      </c>
      <c r="Y192" s="55">
        <v>184.87913759534095</v>
      </c>
      <c r="Z192" s="55">
        <v>29.258488804103038</v>
      </c>
      <c r="AA192" s="55">
        <v>0</v>
      </c>
      <c r="AB192" s="55">
        <v>0.3739580737936018</v>
      </c>
      <c r="AC192" s="56">
        <v>132.941674218482</v>
      </c>
      <c r="AD192" s="56">
        <v>22.305002695187106</v>
      </c>
      <c r="AE192" s="55">
        <v>9.828577817747377</v>
      </c>
      <c r="AF192" s="55">
        <v>11.646659244836872</v>
      </c>
      <c r="AG192" s="55">
        <v>5.232555651645169</v>
      </c>
      <c r="AH192" s="55">
        <v>173.78663090568642</v>
      </c>
      <c r="AI192" s="55">
        <v>13.55171825942677</v>
      </c>
      <c r="AJ192" s="56">
        <v>4.503888868566665</v>
      </c>
      <c r="AK192" s="57">
        <v>0</v>
      </c>
      <c r="AL192" s="56">
        <v>7.048290436951602</v>
      </c>
      <c r="AM192" s="56">
        <v>1.9995389539085047</v>
      </c>
      <c r="AN192" s="56">
        <v>0</v>
      </c>
      <c r="AO192" s="56">
        <v>0</v>
      </c>
      <c r="AP192" s="55">
        <v>0.4628543860460398</v>
      </c>
      <c r="AQ192" s="55">
        <v>0.03280467174967682</v>
      </c>
      <c r="AR192" s="55">
        <v>0</v>
      </c>
      <c r="AS192" s="55">
        <v>0</v>
      </c>
      <c r="AT192" s="55">
        <v>0.5686465191365186</v>
      </c>
      <c r="AU192" s="56">
        <v>0.05063224741334508</v>
      </c>
      <c r="AV192" s="56">
        <v>0.0337226228001096</v>
      </c>
      <c r="AW192" s="56">
        <v>0.46065958579011773</v>
      </c>
      <c r="AX192" s="55">
        <v>222.3871006481563</v>
      </c>
      <c r="AY192" s="56">
        <v>208.4676498175486</v>
      </c>
      <c r="AZ192" s="56">
        <v>12.921189416093409</v>
      </c>
      <c r="BA192" s="56">
        <v>0.9982131013010749</v>
      </c>
      <c r="BB192" s="55">
        <v>41.89446461712814</v>
      </c>
      <c r="BC192" s="55">
        <v>115.43103323327898</v>
      </c>
      <c r="BD192" s="56">
        <v>49.76424532345352</v>
      </c>
      <c r="BE192" s="56">
        <v>47.575215045562814</v>
      </c>
      <c r="BF192" s="55">
        <v>42.21743844724094</v>
      </c>
      <c r="BG192" s="56">
        <v>7.908962722214898</v>
      </c>
      <c r="BH192" s="56">
        <v>0.8543570581118229</v>
      </c>
      <c r="BI192" s="56">
        <v>18.935590894753805</v>
      </c>
      <c r="BJ192" s="56">
        <v>12.660001283751095</v>
      </c>
      <c r="BK192" s="129">
        <v>352.69225380449296</v>
      </c>
      <c r="BL192" s="55">
        <v>65.66410997743773</v>
      </c>
      <c r="BM192" s="56">
        <v>2.1481020844390732</v>
      </c>
      <c r="BN192" s="56">
        <v>1.5254759024045488</v>
      </c>
      <c r="BO192" s="56">
        <v>5.061064450516572</v>
      </c>
      <c r="BP192" s="56">
        <v>3.3927953956127466</v>
      </c>
      <c r="BQ192" s="56">
        <v>9.215717806662944</v>
      </c>
      <c r="BR192" s="56">
        <v>0.8712390751746696</v>
      </c>
      <c r="BS192" s="56">
        <v>1.2701957858454709</v>
      </c>
      <c r="BT192" s="56">
        <v>1.2803001492878288</v>
      </c>
      <c r="BU192" s="56">
        <v>7.65318566974882</v>
      </c>
      <c r="BV192" s="56">
        <v>5.383672480586716</v>
      </c>
      <c r="BW192" s="56">
        <v>0.3568137850020602</v>
      </c>
      <c r="BX192" s="56">
        <v>1.0554780626953666</v>
      </c>
      <c r="BY192" s="56">
        <v>9.485906000432058</v>
      </c>
      <c r="BZ192" s="56">
        <v>1.9643048177245996</v>
      </c>
      <c r="CA192" s="56">
        <v>5.928341842210427</v>
      </c>
      <c r="CB192" s="56">
        <v>2.578400266688937</v>
      </c>
      <c r="CC192" s="55">
        <v>1.3028003028548278</v>
      </c>
      <c r="CD192" s="55">
        <v>11.975499679407324</v>
      </c>
      <c r="CE192" s="55">
        <v>3.5365824199260256</v>
      </c>
      <c r="CF192" s="55">
        <v>12.40561151069206</v>
      </c>
      <c r="CG192" s="56">
        <v>0</v>
      </c>
      <c r="CH192" s="56">
        <v>0</v>
      </c>
      <c r="CI192" s="56">
        <v>0</v>
      </c>
      <c r="CJ192" s="56">
        <v>5.458992779935385</v>
      </c>
      <c r="CK192" s="56">
        <v>1.0917819914568436</v>
      </c>
      <c r="CL192" s="56">
        <v>1.0271734216590895</v>
      </c>
      <c r="CM192" s="56">
        <v>0.7919916017831717</v>
      </c>
      <c r="CN192" s="56">
        <v>0.04496579769601188</v>
      </c>
      <c r="CO192" s="56">
        <v>0.18626124058668808</v>
      </c>
      <c r="CP192" s="56">
        <v>0</v>
      </c>
      <c r="CQ192" s="56">
        <v>0</v>
      </c>
      <c r="CR192" s="56">
        <v>0</v>
      </c>
      <c r="CS192" s="56">
        <v>0</v>
      </c>
      <c r="CT192" s="56">
        <v>0</v>
      </c>
      <c r="CU192" s="55">
        <v>0</v>
      </c>
      <c r="CV192" s="56">
        <v>0</v>
      </c>
      <c r="CW192" s="56">
        <v>0</v>
      </c>
      <c r="CX192" s="56">
        <v>0</v>
      </c>
      <c r="CY192" s="56">
        <v>0</v>
      </c>
      <c r="CZ192" s="55">
        <v>165.42520113825933</v>
      </c>
      <c r="DA192" s="56">
        <v>3.575260598020953</v>
      </c>
      <c r="DB192" s="56">
        <v>8.96907885337561</v>
      </c>
      <c r="DC192" s="56">
        <v>54.047425630435676</v>
      </c>
      <c r="DD192" s="56">
        <v>58.283272792275966</v>
      </c>
      <c r="DE192" s="56">
        <v>6.319126717966097</v>
      </c>
      <c r="DF192" s="130">
        <v>40.69047173711539</v>
      </c>
      <c r="DG192" s="131">
        <v>17.5297523119598</v>
      </c>
      <c r="DH192" s="131">
        <v>7.273547342462691</v>
      </c>
      <c r="DI192" s="55">
        <v>24.376521434847216</v>
      </c>
      <c r="DJ192" s="56">
        <v>2.420650723766443</v>
      </c>
      <c r="DK192" s="56">
        <v>8.27597059519808</v>
      </c>
      <c r="DL192" s="56">
        <v>0.2532716672682812</v>
      </c>
      <c r="DM192" s="55">
        <v>13.030115006153034</v>
      </c>
      <c r="DN192" s="56">
        <v>12.065803976729596</v>
      </c>
      <c r="DO192" s="56">
        <v>0.3577800492656737</v>
      </c>
      <c r="DP192" s="55">
        <v>8.393026608847254</v>
      </c>
      <c r="DQ192" s="55">
        <v>0.3827234710420953</v>
      </c>
      <c r="DR192" s="56">
        <v>0.06543679630942267</v>
      </c>
      <c r="DS192" s="56">
        <v>0</v>
      </c>
      <c r="DT192" s="55">
        <v>5.509562910360355</v>
      </c>
      <c r="DU192" s="55">
        <v>0</v>
      </c>
      <c r="DV192" s="56">
        <v>0</v>
      </c>
      <c r="DW192" s="56">
        <v>0</v>
      </c>
      <c r="DX192" s="56">
        <v>0</v>
      </c>
      <c r="DY192" s="132">
        <v>114.0200803517754</v>
      </c>
      <c r="DZ192" s="55">
        <v>96.78889679538459</v>
      </c>
      <c r="EA192" s="56">
        <v>34.90238315276845</v>
      </c>
      <c r="EB192" s="56">
        <v>4.328580923596795</v>
      </c>
      <c r="EC192" s="56">
        <v>3.029976968401088</v>
      </c>
      <c r="ED192" s="56">
        <v>6.641672631047865</v>
      </c>
      <c r="EE192" s="56">
        <v>6.844035975398913</v>
      </c>
      <c r="EF192" s="56">
        <v>41.04226094794666</v>
      </c>
      <c r="EG192" s="55">
        <v>17.231190458278437</v>
      </c>
      <c r="EH192" s="56">
        <v>4.7010826991073795</v>
      </c>
      <c r="EI192" s="56">
        <v>12.121868009681968</v>
      </c>
      <c r="EJ192" s="56">
        <v>0.40824665137668503</v>
      </c>
    </row>
    <row r="193" spans="1:140" ht="12.75">
      <c r="A193" s="17">
        <v>173</v>
      </c>
      <c r="B193" s="17" t="s">
        <v>341</v>
      </c>
      <c r="C193" s="17">
        <v>1</v>
      </c>
      <c r="D193" s="17" t="s">
        <v>342</v>
      </c>
      <c r="E193" s="17">
        <v>8.90944698984454</v>
      </c>
      <c r="F193" s="20">
        <v>1.349916210582506</v>
      </c>
      <c r="G193" s="20">
        <v>6.6</v>
      </c>
      <c r="H193" s="54">
        <v>0.00890944698984454</v>
      </c>
      <c r="I193" s="111" t="s">
        <v>341</v>
      </c>
      <c r="J193" s="112" t="s">
        <v>779</v>
      </c>
      <c r="K193" s="113" t="s">
        <v>780</v>
      </c>
      <c r="L193" s="114">
        <v>6601.669</v>
      </c>
      <c r="M193" s="125">
        <v>1823.5409863778386</v>
      </c>
      <c r="N193" s="126">
        <v>1574.010053525114</v>
      </c>
      <c r="O193" s="127">
        <v>2636.3953353063876</v>
      </c>
      <c r="P193" s="128">
        <v>1297.1701550017124</v>
      </c>
      <c r="Q193" s="125">
        <v>910.3749370045666</v>
      </c>
      <c r="R193" s="57">
        <v>59.96386671309938</v>
      </c>
      <c r="S193" s="55">
        <v>10.989699725932942</v>
      </c>
      <c r="T193" s="56">
        <v>10.495161147885483</v>
      </c>
      <c r="U193" s="56">
        <v>0.13499162105825058</v>
      </c>
      <c r="V193" s="56">
        <v>0.08149908757921671</v>
      </c>
      <c r="W193" s="57">
        <v>408.1240668079542</v>
      </c>
      <c r="X193" s="55">
        <v>140.76016231652935</v>
      </c>
      <c r="Y193" s="55">
        <v>28.519666769115506</v>
      </c>
      <c r="Z193" s="55">
        <v>5.716004543699479</v>
      </c>
      <c r="AA193" s="55">
        <v>0</v>
      </c>
      <c r="AB193" s="55">
        <v>0.36829171532229193</v>
      </c>
      <c r="AC193" s="56">
        <v>6.114137197729847</v>
      </c>
      <c r="AD193" s="56">
        <v>16.321236341900814</v>
      </c>
      <c r="AE193" s="55">
        <v>3.5671025008978794</v>
      </c>
      <c r="AF193" s="55">
        <v>4.036058154384899</v>
      </c>
      <c r="AG193" s="55">
        <v>1.813300545665043</v>
      </c>
      <c r="AH193" s="55">
        <v>70.67399168301229</v>
      </c>
      <c r="AI193" s="55">
        <v>9.077887728088156</v>
      </c>
      <c r="AJ193" s="56">
        <v>2.5332866582677807</v>
      </c>
      <c r="AK193" s="57">
        <v>0</v>
      </c>
      <c r="AL193" s="56">
        <v>5.891248107107461</v>
      </c>
      <c r="AM193" s="56">
        <v>0.6533544774813762</v>
      </c>
      <c r="AN193" s="56">
        <v>0</v>
      </c>
      <c r="AO193" s="56">
        <v>0</v>
      </c>
      <c r="AP193" s="55">
        <v>0.23037204682634047</v>
      </c>
      <c r="AQ193" s="55">
        <v>0</v>
      </c>
      <c r="AR193" s="55">
        <v>0</v>
      </c>
      <c r="AS193" s="55">
        <v>0</v>
      </c>
      <c r="AT193" s="55">
        <v>0.4121942496662586</v>
      </c>
      <c r="AU193" s="56">
        <v>0.08742486180388626</v>
      </c>
      <c r="AV193" s="56">
        <v>0.058373117464689615</v>
      </c>
      <c r="AW193" s="56">
        <v>0.2621670368508327</v>
      </c>
      <c r="AX193" s="55">
        <v>214.5970965826975</v>
      </c>
      <c r="AY193" s="56">
        <v>210.87788557711696</v>
      </c>
      <c r="AZ193" s="56">
        <v>3.4034590343744893</v>
      </c>
      <c r="BA193" s="56">
        <v>0.31572622014220947</v>
      </c>
      <c r="BB193" s="55">
        <v>42.53469842247468</v>
      </c>
      <c r="BC193" s="55">
        <v>113.87417333404629</v>
      </c>
      <c r="BD193" s="56">
        <v>47.36623420531989</v>
      </c>
      <c r="BE193" s="56">
        <v>48.68353745090825</v>
      </c>
      <c r="BF193" s="55">
        <v>15.789370839404398</v>
      </c>
      <c r="BG193" s="56">
        <v>9.026799132158853</v>
      </c>
      <c r="BH193" s="56">
        <v>0.398453784944383</v>
      </c>
      <c r="BI193" s="56">
        <v>2.328043105463179</v>
      </c>
      <c r="BJ193" s="56">
        <v>3.7967383702515223</v>
      </c>
      <c r="BK193" s="129">
        <v>313.1358145947639</v>
      </c>
      <c r="BL193" s="55">
        <v>55.80814487972663</v>
      </c>
      <c r="BM193" s="56">
        <v>3.5311964292665987</v>
      </c>
      <c r="BN193" s="56">
        <v>4.44607113746539</v>
      </c>
      <c r="BO193" s="56">
        <v>3.754900465321724</v>
      </c>
      <c r="BP193" s="56">
        <v>2.735185602307538</v>
      </c>
      <c r="BQ193" s="56">
        <v>4.732610798875254</v>
      </c>
      <c r="BR193" s="56">
        <v>1.1229327008064172</v>
      </c>
      <c r="BS193" s="56">
        <v>1.1688529067422193</v>
      </c>
      <c r="BT193" s="56">
        <v>1.24841157592118</v>
      </c>
      <c r="BU193" s="56">
        <v>3.7265470292436658</v>
      </c>
      <c r="BV193" s="56">
        <v>6.850399497460415</v>
      </c>
      <c r="BW193" s="56">
        <v>0.3494858648623553</v>
      </c>
      <c r="BX193" s="56">
        <v>2.001980105333969</v>
      </c>
      <c r="BY193" s="56">
        <v>3.0263771176652448</v>
      </c>
      <c r="BZ193" s="56">
        <v>1.589076944027336</v>
      </c>
      <c r="CA193" s="56">
        <v>4.143182580041502</v>
      </c>
      <c r="CB193" s="56">
        <v>1.7743906881729454</v>
      </c>
      <c r="CC193" s="55">
        <v>1.1813043035026445</v>
      </c>
      <c r="CD193" s="55">
        <v>10.614370396334623</v>
      </c>
      <c r="CE193" s="55">
        <v>3.2143159555560876</v>
      </c>
      <c r="CF193" s="55">
        <v>11.219490101669745</v>
      </c>
      <c r="CG193" s="56">
        <v>0</v>
      </c>
      <c r="CH193" s="56">
        <v>0</v>
      </c>
      <c r="CI193" s="56">
        <v>0</v>
      </c>
      <c r="CJ193" s="56">
        <v>4.935297422515427</v>
      </c>
      <c r="CK193" s="56">
        <v>0.8581632917372863</v>
      </c>
      <c r="CL193" s="56">
        <v>0.9501142817066411</v>
      </c>
      <c r="CM193" s="56">
        <v>0.7351489449107491</v>
      </c>
      <c r="CN193" s="56">
        <v>0.04045643609214579</v>
      </c>
      <c r="CO193" s="56">
        <v>0.1453465782667989</v>
      </c>
      <c r="CP193" s="56">
        <v>0</v>
      </c>
      <c r="CQ193" s="56">
        <v>0</v>
      </c>
      <c r="CR193" s="56">
        <v>0</v>
      </c>
      <c r="CS193" s="56">
        <v>0</v>
      </c>
      <c r="CT193" s="56">
        <v>0</v>
      </c>
      <c r="CU193" s="55">
        <v>0</v>
      </c>
      <c r="CV193" s="56">
        <v>0</v>
      </c>
      <c r="CW193" s="56">
        <v>0</v>
      </c>
      <c r="CX193" s="56">
        <v>0</v>
      </c>
      <c r="CY193" s="56">
        <v>0</v>
      </c>
      <c r="CZ193" s="55">
        <v>150.11284267660193</v>
      </c>
      <c r="DA193" s="56">
        <v>1.2377491207147768</v>
      </c>
      <c r="DB193" s="56">
        <v>8.290679220663744</v>
      </c>
      <c r="DC193" s="56">
        <v>46.71724680531544</v>
      </c>
      <c r="DD193" s="56">
        <v>52.90147082502925</v>
      </c>
      <c r="DE193" s="56">
        <v>5.639843500181545</v>
      </c>
      <c r="DF193" s="130">
        <v>35.121315533996025</v>
      </c>
      <c r="DG193" s="131">
        <v>17.798605170904512</v>
      </c>
      <c r="DH193" s="131">
        <v>9.486464710666347</v>
      </c>
      <c r="DI193" s="55">
        <v>21.101815313672954</v>
      </c>
      <c r="DJ193" s="56">
        <v>2.104985875541473</v>
      </c>
      <c r="DK193" s="56">
        <v>6.993105834297357</v>
      </c>
      <c r="DL193" s="56">
        <v>0.23376058387659243</v>
      </c>
      <c r="DM193" s="55">
        <v>13.809785071017648</v>
      </c>
      <c r="DN193" s="56">
        <v>12.932060059357719</v>
      </c>
      <c r="DO193" s="56">
        <v>0.2911945448946319</v>
      </c>
      <c r="DP193" s="55">
        <v>5.309536118820862</v>
      </c>
      <c r="DQ193" s="55">
        <v>0.3576383487266629</v>
      </c>
      <c r="DR193" s="56">
        <v>0.059669759268451666</v>
      </c>
      <c r="DS193" s="56">
        <v>0</v>
      </c>
      <c r="DT193" s="55">
        <v>5.285263468980344</v>
      </c>
      <c r="DU193" s="55">
        <v>0</v>
      </c>
      <c r="DV193" s="56">
        <v>0</v>
      </c>
      <c r="DW193" s="56">
        <v>0</v>
      </c>
      <c r="DX193" s="56">
        <v>0</v>
      </c>
      <c r="DY193" s="132">
        <v>213.23501678136242</v>
      </c>
      <c r="DZ193" s="55">
        <v>63.70743519555433</v>
      </c>
      <c r="EA193" s="56">
        <v>27.238793705046405</v>
      </c>
      <c r="EB193" s="56">
        <v>5.0269984756884964</v>
      </c>
      <c r="EC193" s="56">
        <v>2.378665152706081</v>
      </c>
      <c r="ED193" s="56">
        <v>5.836311999283818</v>
      </c>
      <c r="EE193" s="56">
        <v>10.290347789324185</v>
      </c>
      <c r="EF193" s="56">
        <v>12.936312014431502</v>
      </c>
      <c r="EG193" s="55">
        <v>149.5276573242312</v>
      </c>
      <c r="EH193" s="56">
        <v>6.903370950588405</v>
      </c>
      <c r="EI193" s="56">
        <v>18.017140816966137</v>
      </c>
      <c r="EJ193" s="56">
        <v>124.60714101237126</v>
      </c>
    </row>
    <row r="194" spans="1:140" ht="12.75">
      <c r="A194" s="15">
        <v>174</v>
      </c>
      <c r="B194" s="15" t="s">
        <v>343</v>
      </c>
      <c r="C194" s="15">
        <v>3</v>
      </c>
      <c r="D194" s="15" t="s">
        <v>344</v>
      </c>
      <c r="E194" s="15">
        <v>4.663383702745997</v>
      </c>
      <c r="F194" s="22">
        <v>0.37010981767825374</v>
      </c>
      <c r="G194" s="22">
        <v>12.6</v>
      </c>
      <c r="H194" s="54">
        <v>0.004663383702745997</v>
      </c>
      <c r="I194" s="111" t="s">
        <v>343</v>
      </c>
      <c r="J194" s="112" t="s">
        <v>779</v>
      </c>
      <c r="K194" s="113" t="s">
        <v>780</v>
      </c>
      <c r="L194" s="114">
        <v>12622.74</v>
      </c>
      <c r="M194" s="125">
        <v>1923.2352880594863</v>
      </c>
      <c r="N194" s="126">
        <v>1510.0010908350685</v>
      </c>
      <c r="O194" s="127">
        <v>2494.895414870736</v>
      </c>
      <c r="P194" s="128">
        <v>1492.618322170939</v>
      </c>
      <c r="Q194" s="125">
        <v>901.3668981536497</v>
      </c>
      <c r="R194" s="57">
        <v>76.65470412921442</v>
      </c>
      <c r="S194" s="55">
        <v>3.8250665069549084</v>
      </c>
      <c r="T194" s="56">
        <v>3.65293826855342</v>
      </c>
      <c r="U194" s="56">
        <v>0.03701098176782537</v>
      </c>
      <c r="V194" s="56">
        <v>0.016608913754066073</v>
      </c>
      <c r="W194" s="57">
        <v>97.33227492604617</v>
      </c>
      <c r="X194" s="55">
        <v>180.18980031276885</v>
      </c>
      <c r="Y194" s="55">
        <v>51.90463401765385</v>
      </c>
      <c r="Z194" s="55">
        <v>25.799953100515417</v>
      </c>
      <c r="AA194" s="55">
        <v>0</v>
      </c>
      <c r="AB194" s="55">
        <v>0.27627202968610615</v>
      </c>
      <c r="AC194" s="56">
        <v>4.993265329080691</v>
      </c>
      <c r="AD194" s="56">
        <v>20.835143558371637</v>
      </c>
      <c r="AE194" s="55">
        <v>4.843625868868407</v>
      </c>
      <c r="AF194" s="55">
        <v>6.439422819451245</v>
      </c>
      <c r="AG194" s="55">
        <v>2.893074720702478</v>
      </c>
      <c r="AH194" s="55">
        <v>179.93209081388034</v>
      </c>
      <c r="AI194" s="55">
        <v>22.303517302899373</v>
      </c>
      <c r="AJ194" s="56">
        <v>13.520772827452678</v>
      </c>
      <c r="AK194" s="57">
        <v>0</v>
      </c>
      <c r="AL194" s="56">
        <v>6.529173539184044</v>
      </c>
      <c r="AM194" s="56">
        <v>2.253576481809813</v>
      </c>
      <c r="AN194" s="56">
        <v>0</v>
      </c>
      <c r="AO194" s="56">
        <v>0</v>
      </c>
      <c r="AP194" s="55">
        <v>0.02627876356480447</v>
      </c>
      <c r="AQ194" s="55">
        <v>0</v>
      </c>
      <c r="AR194" s="55">
        <v>0</v>
      </c>
      <c r="AS194" s="55">
        <v>0</v>
      </c>
      <c r="AT194" s="55">
        <v>1.4964611486887949</v>
      </c>
      <c r="AU194" s="56">
        <v>0.10585498869500601</v>
      </c>
      <c r="AV194" s="56">
        <v>0.06925516963828773</v>
      </c>
      <c r="AW194" s="56">
        <v>1.2915412976897251</v>
      </c>
      <c r="AX194" s="55">
        <v>309.0974701213841</v>
      </c>
      <c r="AY194" s="56">
        <v>301.5406322240655</v>
      </c>
      <c r="AZ194" s="56">
        <v>7.199331523900516</v>
      </c>
      <c r="BA194" s="56">
        <v>0.3574350735260332</v>
      </c>
      <c r="BB194" s="57">
        <v>54.275054385973256</v>
      </c>
      <c r="BC194" s="55">
        <v>144.45484894721747</v>
      </c>
      <c r="BD194" s="56">
        <v>62.27689075430533</v>
      </c>
      <c r="BE194" s="56">
        <v>59.53745383331987</v>
      </c>
      <c r="BF194" s="55">
        <v>83.4241218626067</v>
      </c>
      <c r="BG194" s="56">
        <v>64.66273566594892</v>
      </c>
      <c r="BH194" s="56">
        <v>0.6861228227785726</v>
      </c>
      <c r="BI194" s="56">
        <v>15.757252387358053</v>
      </c>
      <c r="BJ194" s="56">
        <v>2.167301235706352</v>
      </c>
      <c r="BK194" s="129">
        <v>310.7909217808495</v>
      </c>
      <c r="BL194" s="55">
        <v>54.48233901672695</v>
      </c>
      <c r="BM194" s="56">
        <v>0.806619640426722</v>
      </c>
      <c r="BN194" s="56">
        <v>0.8208867488358312</v>
      </c>
      <c r="BO194" s="56">
        <v>10.19414960618693</v>
      </c>
      <c r="BP194" s="56">
        <v>1.9428769031129534</v>
      </c>
      <c r="BQ194" s="56">
        <v>16.710001156642694</v>
      </c>
      <c r="BR194" s="56">
        <v>0.9416069728125589</v>
      </c>
      <c r="BS194" s="56">
        <v>1.611397366974207</v>
      </c>
      <c r="BT194" s="56">
        <v>0.42101714841627097</v>
      </c>
      <c r="BU194" s="56">
        <v>3.202949597314054</v>
      </c>
      <c r="BV194" s="56">
        <v>6.21724205679591</v>
      </c>
      <c r="BW194" s="56">
        <v>0.0798923213185093</v>
      </c>
      <c r="BX194" s="56">
        <v>0.3995273609374827</v>
      </c>
      <c r="BY194" s="56">
        <v>1.7956362881593064</v>
      </c>
      <c r="BZ194" s="56">
        <v>3.398904675213147</v>
      </c>
      <c r="CA194" s="56">
        <v>1.531051103009331</v>
      </c>
      <c r="CB194" s="56">
        <v>1.097469329163082</v>
      </c>
      <c r="CC194" s="55">
        <v>1.3583627643443499</v>
      </c>
      <c r="CD194" s="55">
        <v>9.96555422990571</v>
      </c>
      <c r="CE194" s="55">
        <v>4.482567176381673</v>
      </c>
      <c r="CF194" s="55">
        <v>15.382555609954732</v>
      </c>
      <c r="CG194" s="56">
        <v>0</v>
      </c>
      <c r="CH194" s="56">
        <v>0</v>
      </c>
      <c r="CI194" s="56">
        <v>0</v>
      </c>
      <c r="CJ194" s="56">
        <v>6.523326155810862</v>
      </c>
      <c r="CK194" s="56">
        <v>0.9574268344273906</v>
      </c>
      <c r="CL194" s="56">
        <v>0.9029172746963021</v>
      </c>
      <c r="CM194" s="56">
        <v>0.5858981488963569</v>
      </c>
      <c r="CN194" s="56">
        <v>0.04087147481450144</v>
      </c>
      <c r="CO194" s="56">
        <v>0.18528861404100852</v>
      </c>
      <c r="CP194" s="56">
        <v>0</v>
      </c>
      <c r="CQ194" s="56">
        <v>0</v>
      </c>
      <c r="CR194" s="56">
        <v>0</v>
      </c>
      <c r="CS194" s="56">
        <v>0</v>
      </c>
      <c r="CT194" s="56">
        <v>0</v>
      </c>
      <c r="CU194" s="55">
        <v>0</v>
      </c>
      <c r="CV194" s="56">
        <v>0</v>
      </c>
      <c r="CW194" s="56">
        <v>0</v>
      </c>
      <c r="CX194" s="56">
        <v>0</v>
      </c>
      <c r="CY194" s="56">
        <v>0</v>
      </c>
      <c r="CZ194" s="55">
        <v>135.1316750562873</v>
      </c>
      <c r="DA194" s="56">
        <v>3.787536620416803</v>
      </c>
      <c r="DB194" s="56">
        <v>7.263765236390831</v>
      </c>
      <c r="DC194" s="56">
        <v>42.827777487296736</v>
      </c>
      <c r="DD194" s="56">
        <v>47.10218225203086</v>
      </c>
      <c r="DE194" s="56">
        <v>6.477062032490569</v>
      </c>
      <c r="DF194" s="130">
        <v>36.244563383227415</v>
      </c>
      <c r="DG194" s="131">
        <v>13.795166501092472</v>
      </c>
      <c r="DH194" s="131">
        <v>6.611773671960288</v>
      </c>
      <c r="DI194" s="55">
        <v>22.136041778567886</v>
      </c>
      <c r="DJ194" s="56">
        <v>2.048656630810743</v>
      </c>
      <c r="DK194" s="56">
        <v>6.95278917255683</v>
      </c>
      <c r="DL194" s="56">
        <v>0.24779564500259055</v>
      </c>
      <c r="DM194" s="55">
        <v>17.417375308372034</v>
      </c>
      <c r="DN194" s="56">
        <v>16.575291893836045</v>
      </c>
      <c r="DO194" s="56">
        <v>0.25142956283659496</v>
      </c>
      <c r="DP194" s="55">
        <v>0.17631908761489187</v>
      </c>
      <c r="DQ194" s="55">
        <v>1.6846310705916465</v>
      </c>
      <c r="DR194" s="56">
        <v>0.2728963759057067</v>
      </c>
      <c r="DS194" s="56">
        <v>0</v>
      </c>
      <c r="DT194" s="55">
        <v>12.328931753327725</v>
      </c>
      <c r="DU194" s="55">
        <v>0</v>
      </c>
      <c r="DV194" s="56">
        <v>0</v>
      </c>
      <c r="DW194" s="56">
        <v>0</v>
      </c>
      <c r="DX194" s="56">
        <v>0</v>
      </c>
      <c r="DY194" s="132">
        <v>119.8260441076977</v>
      </c>
      <c r="DZ194" s="55">
        <v>101.95955870120116</v>
      </c>
      <c r="EA194" s="56">
        <v>38.78873366638305</v>
      </c>
      <c r="EB194" s="56">
        <v>5.75881781610015</v>
      </c>
      <c r="EC194" s="56">
        <v>3.552044960127516</v>
      </c>
      <c r="ED194" s="56">
        <v>8.849203897093657</v>
      </c>
      <c r="EE194" s="56">
        <v>12.04146643280302</v>
      </c>
      <c r="EF194" s="56">
        <v>32.969268162063074</v>
      </c>
      <c r="EG194" s="55">
        <v>17.866548784178395</v>
      </c>
      <c r="EH194" s="56">
        <v>5.140653297144677</v>
      </c>
      <c r="EI194" s="56">
        <v>12.725889941486553</v>
      </c>
      <c r="EJ194" s="56">
        <v>0</v>
      </c>
    </row>
    <row r="195" spans="1:140" ht="12.75">
      <c r="A195" s="15">
        <v>175</v>
      </c>
      <c r="B195" s="15" t="s">
        <v>345</v>
      </c>
      <c r="C195" s="15">
        <v>3</v>
      </c>
      <c r="D195" s="15" t="s">
        <v>346</v>
      </c>
      <c r="E195" s="15">
        <v>74.85096634831316</v>
      </c>
      <c r="F195" s="22">
        <v>5.94055288478676</v>
      </c>
      <c r="G195" s="22">
        <v>12.6</v>
      </c>
      <c r="H195" s="54">
        <v>0.07485096634831316</v>
      </c>
      <c r="I195" s="111" t="s">
        <v>345</v>
      </c>
      <c r="J195" s="112" t="s">
        <v>779</v>
      </c>
      <c r="K195" s="113" t="s">
        <v>780</v>
      </c>
      <c r="L195" s="114">
        <v>12624.33</v>
      </c>
      <c r="M195" s="125">
        <v>1979.5913921768522</v>
      </c>
      <c r="N195" s="126">
        <v>1685.024440563486</v>
      </c>
      <c r="O195" s="127">
        <v>2666.9526087685804</v>
      </c>
      <c r="P195" s="128">
        <v>1538.7226886496155</v>
      </c>
      <c r="Q195" s="125">
        <v>942.4864527464032</v>
      </c>
      <c r="R195" s="57">
        <v>30.098492355633923</v>
      </c>
      <c r="S195" s="55">
        <v>35.2231128305423</v>
      </c>
      <c r="T195" s="56">
        <v>33.63807821880449</v>
      </c>
      <c r="U195" s="56">
        <v>0.5940552884786758</v>
      </c>
      <c r="V195" s="56">
        <v>0.27437416480716204</v>
      </c>
      <c r="W195" s="57">
        <v>252.45696207244265</v>
      </c>
      <c r="X195" s="55">
        <v>172.6423501286801</v>
      </c>
      <c r="Y195" s="55">
        <v>56.35610761125541</v>
      </c>
      <c r="Z195" s="55">
        <v>33.033998635967215</v>
      </c>
      <c r="AA195" s="55">
        <v>0</v>
      </c>
      <c r="AB195" s="55">
        <v>0.3586384386339711</v>
      </c>
      <c r="AC195" s="56">
        <v>2.2850765149516845</v>
      </c>
      <c r="AD195" s="56">
        <v>20.678396398066273</v>
      </c>
      <c r="AE195" s="55">
        <v>15.842488274625266</v>
      </c>
      <c r="AF195" s="55">
        <v>8.861515819057328</v>
      </c>
      <c r="AG195" s="55">
        <v>0</v>
      </c>
      <c r="AH195" s="55">
        <v>203.6527879103287</v>
      </c>
      <c r="AI195" s="55">
        <v>11.513838754215076</v>
      </c>
      <c r="AJ195" s="56">
        <v>4.068085989513899</v>
      </c>
      <c r="AK195" s="57">
        <v>0</v>
      </c>
      <c r="AL195" s="56">
        <v>6.08598555329273</v>
      </c>
      <c r="AM195" s="56">
        <v>0</v>
      </c>
      <c r="AN195" s="56">
        <v>1.359767211408447</v>
      </c>
      <c r="AO195" s="56">
        <v>0</v>
      </c>
      <c r="AP195" s="55">
        <v>0.11514195208775435</v>
      </c>
      <c r="AQ195" s="55">
        <v>0.011789932614245668</v>
      </c>
      <c r="AR195" s="55">
        <v>0</v>
      </c>
      <c r="AS195" s="55">
        <v>0</v>
      </c>
      <c r="AT195" s="55">
        <v>0.5521085079366588</v>
      </c>
      <c r="AU195" s="56">
        <v>0.0489214081064104</v>
      </c>
      <c r="AV195" s="56">
        <v>0.032742331672255084</v>
      </c>
      <c r="AW195" s="56">
        <v>0.44077507479604855</v>
      </c>
      <c r="AX195" s="55">
        <v>407.40063037008696</v>
      </c>
      <c r="AY195" s="56">
        <v>401.6290765529735</v>
      </c>
      <c r="AZ195" s="56">
        <v>5.283127896688378</v>
      </c>
      <c r="BA195" s="56">
        <v>0.4884496840624414</v>
      </c>
      <c r="BB195" s="57">
        <v>44.07362608550315</v>
      </c>
      <c r="BC195" s="55">
        <v>108.27410246722005</v>
      </c>
      <c r="BD195" s="56">
        <v>46.678770279294035</v>
      </c>
      <c r="BE195" s="56">
        <v>44.625473193428874</v>
      </c>
      <c r="BF195" s="55">
        <v>36.48786905918967</v>
      </c>
      <c r="BG195" s="56">
        <v>17.924349252594</v>
      </c>
      <c r="BH195" s="56">
        <v>0.3274906470283967</v>
      </c>
      <c r="BI195" s="56">
        <v>7.420156158782288</v>
      </c>
      <c r="BJ195" s="56">
        <v>10.09925279202936</v>
      </c>
      <c r="BK195" s="129">
        <v>317.007635256683</v>
      </c>
      <c r="BL195" s="55">
        <v>56.90219599772819</v>
      </c>
      <c r="BM195" s="56">
        <v>2.366669755939523</v>
      </c>
      <c r="BN195" s="56">
        <v>1.8814051914042171</v>
      </c>
      <c r="BO195" s="56">
        <v>3.3026291296250965</v>
      </c>
      <c r="BP195" s="56">
        <v>1.5752146846604929</v>
      </c>
      <c r="BQ195" s="56">
        <v>10.063868736004208</v>
      </c>
      <c r="BR195" s="56">
        <v>0.16121964492373062</v>
      </c>
      <c r="BS195" s="56">
        <v>2.92171307308982</v>
      </c>
      <c r="BT195" s="56">
        <v>0.30248733992219784</v>
      </c>
      <c r="BU195" s="56">
        <v>8.722086637469078</v>
      </c>
      <c r="BV195" s="56">
        <v>3.987434580686658</v>
      </c>
      <c r="BW195" s="56">
        <v>0.8303442638143964</v>
      </c>
      <c r="BX195" s="56">
        <v>0.4563299596889499</v>
      </c>
      <c r="BY195" s="56">
        <v>6.589314442825876</v>
      </c>
      <c r="BZ195" s="56">
        <v>2.985605572731384</v>
      </c>
      <c r="CA195" s="56">
        <v>1.513004650543831</v>
      </c>
      <c r="CB195" s="56">
        <v>1.1394101706783646</v>
      </c>
      <c r="CC195" s="55">
        <v>1.2382185826891408</v>
      </c>
      <c r="CD195" s="55">
        <v>10.664550118699367</v>
      </c>
      <c r="CE195" s="55">
        <v>3.4204730072803864</v>
      </c>
      <c r="CF195" s="55">
        <v>12.171101357458179</v>
      </c>
      <c r="CG195" s="56">
        <v>0</v>
      </c>
      <c r="CH195" s="56">
        <v>0</v>
      </c>
      <c r="CI195" s="56">
        <v>0</v>
      </c>
      <c r="CJ195" s="56">
        <v>5.386005435535985</v>
      </c>
      <c r="CK195" s="56">
        <v>0.9208464924475199</v>
      </c>
      <c r="CL195" s="56">
        <v>0.949519697282945</v>
      </c>
      <c r="CM195" s="56">
        <v>0.7154011341591989</v>
      </c>
      <c r="CN195" s="56">
        <v>0.04236026783203544</v>
      </c>
      <c r="CO195" s="56">
        <v>0.18130704758193109</v>
      </c>
      <c r="CP195" s="56">
        <v>0</v>
      </c>
      <c r="CQ195" s="56">
        <v>0</v>
      </c>
      <c r="CR195" s="56">
        <v>0</v>
      </c>
      <c r="CS195" s="56">
        <v>0</v>
      </c>
      <c r="CT195" s="56">
        <v>0</v>
      </c>
      <c r="CU195" s="55">
        <v>0</v>
      </c>
      <c r="CV195" s="56">
        <v>0</v>
      </c>
      <c r="CW195" s="56">
        <v>0</v>
      </c>
      <c r="CX195" s="56">
        <v>0</v>
      </c>
      <c r="CY195" s="56">
        <v>0</v>
      </c>
      <c r="CZ195" s="55">
        <v>148.68836603605894</v>
      </c>
      <c r="DA195" s="56">
        <v>3.690657642821441</v>
      </c>
      <c r="DB195" s="56">
        <v>8.133643528012971</v>
      </c>
      <c r="DC195" s="56">
        <v>46.55409831650472</v>
      </c>
      <c r="DD195" s="56">
        <v>52.314530751334914</v>
      </c>
      <c r="DE195" s="56">
        <v>5.806838857982958</v>
      </c>
      <c r="DF195" s="130">
        <v>35.8680104211471</v>
      </c>
      <c r="DG195" s="131">
        <v>14.942266243040224</v>
      </c>
      <c r="DH195" s="131">
        <v>6.459180804050591</v>
      </c>
      <c r="DI195" s="55">
        <v>21.549904034511137</v>
      </c>
      <c r="DJ195" s="56">
        <v>2.1552898252818173</v>
      </c>
      <c r="DK195" s="56">
        <v>6.869187513317539</v>
      </c>
      <c r="DL195" s="56">
        <v>0.26016747027367</v>
      </c>
      <c r="DM195" s="55">
        <v>11.971312536982163</v>
      </c>
      <c r="DN195" s="56">
        <v>11.093071869952704</v>
      </c>
      <c r="DO195" s="56">
        <v>0.30718541102775354</v>
      </c>
      <c r="DP195" s="55">
        <v>7.643514546910608</v>
      </c>
      <c r="DQ195" s="55">
        <v>0.3643765649345352</v>
      </c>
      <c r="DR195" s="56">
        <v>0.06071846981186328</v>
      </c>
      <c r="DS195" s="56">
        <v>0</v>
      </c>
      <c r="DT195" s="55">
        <v>6.5255613565234745</v>
      </c>
      <c r="DU195" s="55">
        <v>0</v>
      </c>
      <c r="DV195" s="56">
        <v>0</v>
      </c>
      <c r="DW195" s="56">
        <v>0</v>
      </c>
      <c r="DX195" s="56">
        <v>0</v>
      </c>
      <c r="DY195" s="132">
        <v>123.86106827055376</v>
      </c>
      <c r="DZ195" s="55">
        <v>105.49225186603962</v>
      </c>
      <c r="EA195" s="56">
        <v>40.322686431675976</v>
      </c>
      <c r="EB195" s="56">
        <v>6.061292757714668</v>
      </c>
      <c r="EC195" s="56">
        <v>3.749786325294095</v>
      </c>
      <c r="ED195" s="56">
        <v>9.309658413555413</v>
      </c>
      <c r="EE195" s="56">
        <v>9.935069821527161</v>
      </c>
      <c r="EF195" s="56">
        <v>36.1137422738474</v>
      </c>
      <c r="EG195" s="55">
        <v>18.368824325726592</v>
      </c>
      <c r="EH195" s="56">
        <v>5.233875381901456</v>
      </c>
      <c r="EI195" s="56">
        <v>13.134946567461402</v>
      </c>
      <c r="EJ195" s="56">
        <v>0</v>
      </c>
    </row>
    <row r="196" spans="1:140" ht="12.75">
      <c r="A196" s="15">
        <v>176</v>
      </c>
      <c r="B196" s="15" t="s">
        <v>347</v>
      </c>
      <c r="C196" s="15">
        <v>3</v>
      </c>
      <c r="D196" s="15" t="s">
        <v>348</v>
      </c>
      <c r="E196" s="15">
        <v>36.55027871259469</v>
      </c>
      <c r="F196" s="22">
        <v>3.1782851054430163</v>
      </c>
      <c r="G196" s="22">
        <v>11.5</v>
      </c>
      <c r="H196" s="54">
        <v>0.03655027871259469</v>
      </c>
      <c r="I196" s="111" t="s">
        <v>347</v>
      </c>
      <c r="J196" s="112" t="s">
        <v>779</v>
      </c>
      <c r="K196" s="113" t="s">
        <v>780</v>
      </c>
      <c r="L196" s="114">
        <v>11544.15</v>
      </c>
      <c r="M196" s="125">
        <v>2119.1866876296654</v>
      </c>
      <c r="N196" s="126">
        <v>1532.5468674960232</v>
      </c>
      <c r="O196" s="127">
        <v>3034.055677436953</v>
      </c>
      <c r="P196" s="128">
        <v>1697.4643434120312</v>
      </c>
      <c r="Q196" s="125">
        <v>1054.8208399925504</v>
      </c>
      <c r="R196" s="57">
        <v>42.59754074574568</v>
      </c>
      <c r="S196" s="55">
        <v>22.153021227201656</v>
      </c>
      <c r="T196" s="56">
        <v>21.156135358601542</v>
      </c>
      <c r="U196" s="56">
        <v>0.3178285105443016</v>
      </c>
      <c r="V196" s="56">
        <v>0.156643841252929</v>
      </c>
      <c r="W196" s="57">
        <v>38.461038707917005</v>
      </c>
      <c r="X196" s="55">
        <v>219.30848091890698</v>
      </c>
      <c r="Y196" s="55">
        <v>203.53728944963467</v>
      </c>
      <c r="Z196" s="55">
        <v>47.228726237964686</v>
      </c>
      <c r="AA196" s="55">
        <v>0</v>
      </c>
      <c r="AB196" s="55">
        <v>0.4465387230761901</v>
      </c>
      <c r="AC196" s="56">
        <v>116.91999844076871</v>
      </c>
      <c r="AD196" s="56">
        <v>38.94198360208418</v>
      </c>
      <c r="AE196" s="55">
        <v>5.016821506997051</v>
      </c>
      <c r="AF196" s="55">
        <v>5.902112325290299</v>
      </c>
      <c r="AG196" s="55">
        <v>2.6516737914874633</v>
      </c>
      <c r="AH196" s="55">
        <v>204.06136441401057</v>
      </c>
      <c r="AI196" s="55">
        <v>13.306453918218317</v>
      </c>
      <c r="AJ196" s="56">
        <v>0</v>
      </c>
      <c r="AK196" s="57">
        <v>0</v>
      </c>
      <c r="AL196" s="56">
        <v>12.302482209604</v>
      </c>
      <c r="AM196" s="56">
        <v>1.0039717086143198</v>
      </c>
      <c r="AN196" s="56">
        <v>0</v>
      </c>
      <c r="AO196" s="56">
        <v>0</v>
      </c>
      <c r="AP196" s="55">
        <v>0.08023977512419711</v>
      </c>
      <c r="AQ196" s="55">
        <v>0</v>
      </c>
      <c r="AR196" s="55">
        <v>0</v>
      </c>
      <c r="AS196" s="55">
        <v>0</v>
      </c>
      <c r="AT196" s="55">
        <v>0.425042987140673</v>
      </c>
      <c r="AU196" s="56">
        <v>0.0666138260504238</v>
      </c>
      <c r="AV196" s="56">
        <v>0.044246653066704784</v>
      </c>
      <c r="AW196" s="56">
        <v>0.29472849885006697</v>
      </c>
      <c r="AX196" s="55">
        <v>302.3768748673571</v>
      </c>
      <c r="AY196" s="56">
        <v>296.27222446000786</v>
      </c>
      <c r="AZ196" s="56">
        <v>5.6209595336165945</v>
      </c>
      <c r="BA196" s="56">
        <v>0.48366142158582487</v>
      </c>
      <c r="BB196" s="55">
        <v>77.17416180489685</v>
      </c>
      <c r="BC196" s="55">
        <v>237.63196077667044</v>
      </c>
      <c r="BD196" s="56">
        <v>102.44704027581069</v>
      </c>
      <c r="BE196" s="56">
        <v>97.94060194990537</v>
      </c>
      <c r="BF196" s="55">
        <v>25.46059259451757</v>
      </c>
      <c r="BG196" s="56">
        <v>12.864169297869484</v>
      </c>
      <c r="BH196" s="56">
        <v>0.3667277365592097</v>
      </c>
      <c r="BI196" s="56">
        <v>8.474333753459545</v>
      </c>
      <c r="BJ196" s="56">
        <v>3.5133223320902798</v>
      </c>
      <c r="BK196" s="129">
        <v>288.49157365418847</v>
      </c>
      <c r="BL196" s="55">
        <v>50.95410229423561</v>
      </c>
      <c r="BM196" s="56">
        <v>1.9724639752601967</v>
      </c>
      <c r="BN196" s="56">
        <v>1.1795939934945405</v>
      </c>
      <c r="BO196" s="56">
        <v>1.9003451964848</v>
      </c>
      <c r="BP196" s="56">
        <v>2.8260374302135713</v>
      </c>
      <c r="BQ196" s="56">
        <v>10.526803619149094</v>
      </c>
      <c r="BR196" s="56">
        <v>1.1199984407687011</v>
      </c>
      <c r="BS196" s="56">
        <v>2.6857222056192964</v>
      </c>
      <c r="BT196" s="56">
        <v>0.4746629245115491</v>
      </c>
      <c r="BU196" s="56">
        <v>4.272856814923576</v>
      </c>
      <c r="BV196" s="56">
        <v>3.202368299095213</v>
      </c>
      <c r="BW196" s="56">
        <v>0.7200815997713127</v>
      </c>
      <c r="BX196" s="56">
        <v>0.6165962846983104</v>
      </c>
      <c r="BY196" s="56">
        <v>1.5291935742345693</v>
      </c>
      <c r="BZ196" s="56">
        <v>2.9820237956021014</v>
      </c>
      <c r="CA196" s="56">
        <v>3.0059294101341374</v>
      </c>
      <c r="CB196" s="56">
        <v>4.687367194639709</v>
      </c>
      <c r="CC196" s="55">
        <v>1.3306142071958524</v>
      </c>
      <c r="CD196" s="55">
        <v>8.950256190364817</v>
      </c>
      <c r="CE196" s="55">
        <v>4.429617598523929</v>
      </c>
      <c r="CF196" s="55">
        <v>15.707834704157518</v>
      </c>
      <c r="CG196" s="56">
        <v>0</v>
      </c>
      <c r="CH196" s="56">
        <v>0</v>
      </c>
      <c r="CI196" s="56">
        <v>0</v>
      </c>
      <c r="CJ196" s="56">
        <v>6.827028408328029</v>
      </c>
      <c r="CK196" s="56">
        <v>0.991956098976538</v>
      </c>
      <c r="CL196" s="56">
        <v>0.8037949957337699</v>
      </c>
      <c r="CM196" s="56">
        <v>0.49824456542924345</v>
      </c>
      <c r="CN196" s="56">
        <v>0.04080075189598195</v>
      </c>
      <c r="CO196" s="56">
        <v>0.18528432149616905</v>
      </c>
      <c r="CP196" s="56">
        <v>0</v>
      </c>
      <c r="CQ196" s="56">
        <v>0</v>
      </c>
      <c r="CR196" s="56">
        <v>0</v>
      </c>
      <c r="CS196" s="56">
        <v>0</v>
      </c>
      <c r="CT196" s="56">
        <v>0</v>
      </c>
      <c r="CU196" s="55">
        <v>0</v>
      </c>
      <c r="CV196" s="56">
        <v>0</v>
      </c>
      <c r="CW196" s="56">
        <v>0</v>
      </c>
      <c r="CX196" s="56">
        <v>0</v>
      </c>
      <c r="CY196" s="56">
        <v>0</v>
      </c>
      <c r="CZ196" s="55">
        <v>121.58504523936367</v>
      </c>
      <c r="DA196" s="56">
        <v>3.8028447308810094</v>
      </c>
      <c r="DB196" s="56">
        <v>6.38866265597727</v>
      </c>
      <c r="DC196" s="56">
        <v>38.310893396222326</v>
      </c>
      <c r="DD196" s="56">
        <v>41.85163914190304</v>
      </c>
      <c r="DE196" s="56">
        <v>6.350342814325872</v>
      </c>
      <c r="DF196" s="130">
        <v>34.07488641433107</v>
      </c>
      <c r="DG196" s="131">
        <v>12.535968434228593</v>
      </c>
      <c r="DH196" s="131">
        <v>6.280756053932078</v>
      </c>
      <c r="DI196" s="55">
        <v>21.787026329352965</v>
      </c>
      <c r="DJ196" s="56">
        <v>1.9744944409072995</v>
      </c>
      <c r="DK196" s="56">
        <v>6.822395758890868</v>
      </c>
      <c r="DL196" s="56">
        <v>0.25666593036299773</v>
      </c>
      <c r="DM196" s="55">
        <v>16.01968096395144</v>
      </c>
      <c r="DN196" s="56">
        <v>15.248970257662972</v>
      </c>
      <c r="DO196" s="56">
        <v>0.23057912449162565</v>
      </c>
      <c r="DP196" s="55">
        <v>0.14581324740236398</v>
      </c>
      <c r="DQ196" s="55">
        <v>1.637068125414171</v>
      </c>
      <c r="DR196" s="56">
        <v>0.2478978530251253</v>
      </c>
      <c r="DS196" s="56">
        <v>0</v>
      </c>
      <c r="DT196" s="55">
        <v>11.869604951425615</v>
      </c>
      <c r="DU196" s="55">
        <v>0</v>
      </c>
      <c r="DV196" s="56">
        <v>0</v>
      </c>
      <c r="DW196" s="56">
        <v>0</v>
      </c>
      <c r="DX196" s="56">
        <v>0</v>
      </c>
      <c r="DY196" s="132">
        <v>133.23077056344556</v>
      </c>
      <c r="DZ196" s="55">
        <v>113.29357293520961</v>
      </c>
      <c r="EA196" s="56">
        <v>43.09973449755937</v>
      </c>
      <c r="EB196" s="56">
        <v>6.391522112931659</v>
      </c>
      <c r="EC196" s="56">
        <v>3.838744299060563</v>
      </c>
      <c r="ED196" s="56">
        <v>9.823711576859274</v>
      </c>
      <c r="EE196" s="56">
        <v>13.514767219760659</v>
      </c>
      <c r="EF196" s="56">
        <v>36.62510449015302</v>
      </c>
      <c r="EG196" s="55">
        <v>19.937162978651525</v>
      </c>
      <c r="EH196" s="56">
        <v>5.672608204155351</v>
      </c>
      <c r="EI196" s="56">
        <v>14.22725796182482</v>
      </c>
      <c r="EJ196" s="56">
        <v>0.03729941139018464</v>
      </c>
    </row>
    <row r="197" spans="1:140" ht="12.75">
      <c r="A197" s="15">
        <v>177</v>
      </c>
      <c r="B197" s="15" t="s">
        <v>349</v>
      </c>
      <c r="C197" s="15">
        <v>3</v>
      </c>
      <c r="D197" s="15" t="s">
        <v>350</v>
      </c>
      <c r="E197" s="15">
        <v>58.77829410505371</v>
      </c>
      <c r="F197" s="22">
        <v>12.245477938552856</v>
      </c>
      <c r="G197" s="22">
        <v>4.8</v>
      </c>
      <c r="H197" s="54">
        <v>0.05877829410505371</v>
      </c>
      <c r="I197" s="111" t="s">
        <v>349</v>
      </c>
      <c r="J197" s="112" t="s">
        <v>779</v>
      </c>
      <c r="K197" s="113" t="s">
        <v>780</v>
      </c>
      <c r="L197" s="114">
        <v>4764.42</v>
      </c>
      <c r="M197" s="125">
        <v>2764.027730552722</v>
      </c>
      <c r="N197" s="126">
        <v>2141.3841040209963</v>
      </c>
      <c r="O197" s="127">
        <v>4247.537546828261</v>
      </c>
      <c r="P197" s="128">
        <v>2148.8328065116007</v>
      </c>
      <c r="Q197" s="125">
        <v>1343.0075434155679</v>
      </c>
      <c r="R197" s="57">
        <v>69.45684889241504</v>
      </c>
      <c r="S197" s="55">
        <v>70.54606856658313</v>
      </c>
      <c r="T197" s="56">
        <v>67.37149537614233</v>
      </c>
      <c r="U197" s="56">
        <v>1.2245477938552856</v>
      </c>
      <c r="V197" s="56">
        <v>0.6028834569580347</v>
      </c>
      <c r="W197" s="57">
        <v>116.53044861704048</v>
      </c>
      <c r="X197" s="55">
        <v>270.81554522901</v>
      </c>
      <c r="Y197" s="55">
        <v>157.91756394272545</v>
      </c>
      <c r="Z197" s="55">
        <v>27.86376935702562</v>
      </c>
      <c r="AA197" s="55">
        <v>0</v>
      </c>
      <c r="AB197" s="55">
        <v>0.8609442492475473</v>
      </c>
      <c r="AC197" s="56">
        <v>114.29445766746005</v>
      </c>
      <c r="AD197" s="56">
        <v>14.898359086730391</v>
      </c>
      <c r="AE197" s="55">
        <v>12.984648708552141</v>
      </c>
      <c r="AF197" s="55">
        <v>19.497758384021562</v>
      </c>
      <c r="AG197" s="55">
        <v>8.759861641081182</v>
      </c>
      <c r="AH197" s="55">
        <v>198.72698040894798</v>
      </c>
      <c r="AI197" s="55">
        <v>31.370785950860757</v>
      </c>
      <c r="AJ197" s="56">
        <v>16.873944782365953</v>
      </c>
      <c r="AK197" s="57">
        <v>0</v>
      </c>
      <c r="AL197" s="56">
        <v>12.410117076160372</v>
      </c>
      <c r="AM197" s="56">
        <v>2.08672829011716</v>
      </c>
      <c r="AN197" s="56">
        <v>0</v>
      </c>
      <c r="AO197" s="56">
        <v>0</v>
      </c>
      <c r="AP197" s="55">
        <v>0.36580528165023235</v>
      </c>
      <c r="AQ197" s="55">
        <v>0.08761402227343516</v>
      </c>
      <c r="AR197" s="55">
        <v>0</v>
      </c>
      <c r="AS197" s="55">
        <v>0</v>
      </c>
      <c r="AT197" s="55">
        <v>1.7512184064377196</v>
      </c>
      <c r="AU197" s="56">
        <v>0.20556122256224263</v>
      </c>
      <c r="AV197" s="56">
        <v>0.13551911880144907</v>
      </c>
      <c r="AW197" s="56">
        <v>1.335302093434248</v>
      </c>
      <c r="AX197" s="55">
        <v>374.97533802645444</v>
      </c>
      <c r="AY197" s="56">
        <v>358.36786009629714</v>
      </c>
      <c r="AZ197" s="56">
        <v>14.983592966195257</v>
      </c>
      <c r="BA197" s="56">
        <v>1.6239395351375403</v>
      </c>
      <c r="BB197" s="55">
        <v>95.49955713392185</v>
      </c>
      <c r="BC197" s="55">
        <v>264.0466205750123</v>
      </c>
      <c r="BD197" s="56">
        <v>113.83484243622519</v>
      </c>
      <c r="BE197" s="56">
        <v>108.827475327532</v>
      </c>
      <c r="BF197" s="55">
        <v>71.30399922760797</v>
      </c>
      <c r="BG197" s="56">
        <v>35.93423753573363</v>
      </c>
      <c r="BH197" s="56">
        <v>0.9009113386309351</v>
      </c>
      <c r="BI197" s="56">
        <v>20.044410442404324</v>
      </c>
      <c r="BJ197" s="56">
        <v>13.44352513002632</v>
      </c>
      <c r="BK197" s="129">
        <v>399.99517254985915</v>
      </c>
      <c r="BL197" s="55">
        <v>75.56535737823282</v>
      </c>
      <c r="BM197" s="56">
        <v>2.489744816787773</v>
      </c>
      <c r="BN197" s="56">
        <v>1.7413200347576412</v>
      </c>
      <c r="BO197" s="56">
        <v>5.825710159893545</v>
      </c>
      <c r="BP197" s="56">
        <v>4.0184324639725295</v>
      </c>
      <c r="BQ197" s="56">
        <v>11.52986932302358</v>
      </c>
      <c r="BR197" s="56">
        <v>1.0170954701726547</v>
      </c>
      <c r="BS197" s="56">
        <v>1.4745383488441406</v>
      </c>
      <c r="BT197" s="56">
        <v>1.345928780418183</v>
      </c>
      <c r="BU197" s="56">
        <v>8.919513812804077</v>
      </c>
      <c r="BV197" s="56">
        <v>6.069185756083637</v>
      </c>
      <c r="BW197" s="56">
        <v>0.3584171840433883</v>
      </c>
      <c r="BX197" s="56">
        <v>1.197640006548541</v>
      </c>
      <c r="BY197" s="56">
        <v>9.312657154490998</v>
      </c>
      <c r="BZ197" s="56">
        <v>2.1559539251367426</v>
      </c>
      <c r="CA197" s="56">
        <v>7.463934749665227</v>
      </c>
      <c r="CB197" s="56">
        <v>3.1366021467460885</v>
      </c>
      <c r="CC197" s="55">
        <v>1.590386657767367</v>
      </c>
      <c r="CD197" s="55">
        <v>13.678924192241658</v>
      </c>
      <c r="CE197" s="55">
        <v>4.388886789997523</v>
      </c>
      <c r="CF197" s="55">
        <v>15.722253705592705</v>
      </c>
      <c r="CG197" s="56">
        <v>0</v>
      </c>
      <c r="CH197" s="56">
        <v>0</v>
      </c>
      <c r="CI197" s="56">
        <v>0</v>
      </c>
      <c r="CJ197" s="56">
        <v>7.448432338039048</v>
      </c>
      <c r="CK197" s="56">
        <v>1.5252370697797424</v>
      </c>
      <c r="CL197" s="56">
        <v>1.0188312533319899</v>
      </c>
      <c r="CM197" s="56">
        <v>0.73576846709568</v>
      </c>
      <c r="CN197" s="56">
        <v>0.05731022873718102</v>
      </c>
      <c r="CO197" s="56">
        <v>0.02041171853027231</v>
      </c>
      <c r="CP197" s="56">
        <v>0</v>
      </c>
      <c r="CQ197" s="56">
        <v>0</v>
      </c>
      <c r="CR197" s="56">
        <v>0</v>
      </c>
      <c r="CS197" s="56">
        <v>0</v>
      </c>
      <c r="CT197" s="56">
        <v>0</v>
      </c>
      <c r="CU197" s="55">
        <v>0</v>
      </c>
      <c r="CV197" s="56">
        <v>0</v>
      </c>
      <c r="CW197" s="56">
        <v>0</v>
      </c>
      <c r="CX197" s="56">
        <v>0</v>
      </c>
      <c r="CY197" s="56">
        <v>0</v>
      </c>
      <c r="CZ197" s="55">
        <v>180.47153693419133</v>
      </c>
      <c r="DA197" s="56">
        <v>4.534134270278439</v>
      </c>
      <c r="DB197" s="56">
        <v>9.77639041058513</v>
      </c>
      <c r="DC197" s="56">
        <v>59.042632681417665</v>
      </c>
      <c r="DD197" s="56">
        <v>63.70464820481822</v>
      </c>
      <c r="DE197" s="56">
        <v>7.57210531397316</v>
      </c>
      <c r="DF197" s="130">
        <v>46.07517809093237</v>
      </c>
      <c r="DG197" s="131">
        <v>18.70879351526524</v>
      </c>
      <c r="DH197" s="131">
        <v>8.502615218641512</v>
      </c>
      <c r="DI197" s="55">
        <v>30.616318460589117</v>
      </c>
      <c r="DJ197" s="56">
        <v>2.9748028091562033</v>
      </c>
      <c r="DK197" s="56">
        <v>10.435366739288307</v>
      </c>
      <c r="DL197" s="56">
        <v>0.3316815058286213</v>
      </c>
      <c r="DM197" s="55">
        <v>14.783646278035942</v>
      </c>
      <c r="DN197" s="56">
        <v>13.834556986999466</v>
      </c>
      <c r="DO197" s="56">
        <v>0.3256492920439424</v>
      </c>
      <c r="DP197" s="55">
        <v>9.450145033393362</v>
      </c>
      <c r="DQ197" s="55">
        <v>0.4580368649279451</v>
      </c>
      <c r="DR197" s="56">
        <v>0.0758119561247749</v>
      </c>
      <c r="DS197" s="56">
        <v>0</v>
      </c>
      <c r="DT197" s="55">
        <v>7.1945210539792885</v>
      </c>
      <c r="DU197" s="55">
        <v>0</v>
      </c>
      <c r="DV197" s="56">
        <v>0</v>
      </c>
      <c r="DW197" s="56">
        <v>0</v>
      </c>
      <c r="DX197" s="56">
        <v>0</v>
      </c>
      <c r="DY197" s="132">
        <v>215.19975149126228</v>
      </c>
      <c r="DZ197" s="55">
        <v>147.7216744115758</v>
      </c>
      <c r="EA197" s="56">
        <v>64.25550224371487</v>
      </c>
      <c r="EB197" s="56">
        <v>11.26991113293958</v>
      </c>
      <c r="EC197" s="56">
        <v>5.648958320215262</v>
      </c>
      <c r="ED197" s="56">
        <v>11.568379781799255</v>
      </c>
      <c r="EE197" s="56">
        <v>15.052810205649374</v>
      </c>
      <c r="EF197" s="56">
        <v>39.92609803501791</v>
      </c>
      <c r="EG197" s="55">
        <v>67.47807707968651</v>
      </c>
      <c r="EH197" s="56">
        <v>10.062509182649725</v>
      </c>
      <c r="EI197" s="56">
        <v>50.3444280730918</v>
      </c>
      <c r="EJ197" s="56">
        <v>7.0711314283795295</v>
      </c>
    </row>
    <row r="198" spans="1:140" ht="12.75">
      <c r="A198" s="10">
        <v>178</v>
      </c>
      <c r="B198" s="10" t="s">
        <v>351</v>
      </c>
      <c r="C198" s="10">
        <v>6</v>
      </c>
      <c r="D198" s="10" t="s">
        <v>352</v>
      </c>
      <c r="E198" s="10">
        <v>74.3936026686402</v>
      </c>
      <c r="F198" s="25">
        <v>3.244378659774976</v>
      </c>
      <c r="G198" s="25">
        <v>22.93</v>
      </c>
      <c r="H198" s="54">
        <v>0.0743936026686402</v>
      </c>
      <c r="I198" s="111" t="s">
        <v>351</v>
      </c>
      <c r="J198" s="112" t="s">
        <v>779</v>
      </c>
      <c r="K198" s="113" t="s">
        <v>780</v>
      </c>
      <c r="L198" s="114">
        <v>22930.03</v>
      </c>
      <c r="M198" s="125">
        <v>2113.08929818234</v>
      </c>
      <c r="N198" s="126">
        <v>1516.1274491322727</v>
      </c>
      <c r="O198" s="127">
        <v>3034.6120697235715</v>
      </c>
      <c r="P198" s="128">
        <v>1383.3222198139295</v>
      </c>
      <c r="Q198" s="125">
        <v>738.1926669960746</v>
      </c>
      <c r="R198" s="57">
        <v>92.22901147534478</v>
      </c>
      <c r="S198" s="55">
        <v>1.1994367211905088</v>
      </c>
      <c r="T198" s="56">
        <v>0.26597348542500815</v>
      </c>
      <c r="U198" s="56">
        <v>0.32443786597749763</v>
      </c>
      <c r="V198" s="56">
        <v>0.09966144832780419</v>
      </c>
      <c r="W198" s="57">
        <v>0.030527653038395504</v>
      </c>
      <c r="X198" s="55">
        <v>179.51123483048212</v>
      </c>
      <c r="Y198" s="55">
        <v>67.75542814379223</v>
      </c>
      <c r="Z198" s="55">
        <v>28.669958129143314</v>
      </c>
      <c r="AA198" s="55">
        <v>0.004845610755851606</v>
      </c>
      <c r="AB198" s="55">
        <v>0.0007217609396934937</v>
      </c>
      <c r="AC198" s="56">
        <v>9.76252102592103</v>
      </c>
      <c r="AD198" s="56">
        <v>29.317392955874894</v>
      </c>
      <c r="AE198" s="55">
        <v>36.23669484950521</v>
      </c>
      <c r="AF198" s="55">
        <v>4.361058838562357</v>
      </c>
      <c r="AG198" s="55">
        <v>2.1478271070731263</v>
      </c>
      <c r="AH198" s="55">
        <v>4.11010975563486</v>
      </c>
      <c r="AI198" s="55">
        <v>1.6006468373569507</v>
      </c>
      <c r="AJ198" s="56">
        <v>0.0002594850508263618</v>
      </c>
      <c r="AK198" s="57">
        <v>0</v>
      </c>
      <c r="AL198" s="56">
        <v>0.004395545928199832</v>
      </c>
      <c r="AM198" s="56">
        <v>1.5728588231240865</v>
      </c>
      <c r="AN198" s="56">
        <v>0.02313298325383787</v>
      </c>
      <c r="AO198" s="56">
        <v>0</v>
      </c>
      <c r="AP198" s="55">
        <v>0.0038447398455213537</v>
      </c>
      <c r="AQ198" s="55">
        <v>0.009636707845563221</v>
      </c>
      <c r="AR198" s="55">
        <v>0</v>
      </c>
      <c r="AS198" s="55">
        <v>0</v>
      </c>
      <c r="AT198" s="55">
        <v>0.10781625667301788</v>
      </c>
      <c r="AU198" s="56">
        <v>0.04620011399897863</v>
      </c>
      <c r="AV198" s="56">
        <v>0</v>
      </c>
      <c r="AW198" s="56">
        <v>0.05895238689177468</v>
      </c>
      <c r="AX198" s="55">
        <v>247.3995890977901</v>
      </c>
      <c r="AY198" s="56">
        <v>243.89811090521906</v>
      </c>
      <c r="AZ198" s="56">
        <v>3.377460474321229</v>
      </c>
      <c r="BA198" s="56">
        <v>0.12396800178630382</v>
      </c>
      <c r="BB198" s="55">
        <v>82.04232615482842</v>
      </c>
      <c r="BC198" s="55">
        <v>270.2889616803816</v>
      </c>
      <c r="BD198" s="56">
        <v>149.26548286242974</v>
      </c>
      <c r="BE198" s="56">
        <v>74.88071319575246</v>
      </c>
      <c r="BF198" s="55">
        <v>45.398719495787844</v>
      </c>
      <c r="BG198" s="56">
        <v>31.846748565091282</v>
      </c>
      <c r="BH198" s="56">
        <v>0.7134879457200884</v>
      </c>
      <c r="BI198" s="56">
        <v>0.06971949011841676</v>
      </c>
      <c r="BJ198" s="56">
        <v>5.725190939567023</v>
      </c>
      <c r="BK198" s="129">
        <v>613.0410644905394</v>
      </c>
      <c r="BL198" s="55">
        <v>82.57647286113449</v>
      </c>
      <c r="BM198" s="56">
        <v>10.070501434145529</v>
      </c>
      <c r="BN198" s="56">
        <v>10.085669316612321</v>
      </c>
      <c r="BO198" s="56">
        <v>5.446499633886219</v>
      </c>
      <c r="BP198" s="56">
        <v>4.220380871721494</v>
      </c>
      <c r="BQ198" s="56">
        <v>2.7504229170219143</v>
      </c>
      <c r="BR198" s="56">
        <v>0.7467268904576226</v>
      </c>
      <c r="BS198" s="56">
        <v>5.6832721108520134</v>
      </c>
      <c r="BT198" s="56">
        <v>0.3585690904024112</v>
      </c>
      <c r="BU198" s="56">
        <v>8.859857575415298</v>
      </c>
      <c r="BV198" s="56">
        <v>1.2400419886062075</v>
      </c>
      <c r="BW198" s="56">
        <v>0.4064015616202857</v>
      </c>
      <c r="BX198" s="56">
        <v>1.9244082977649832</v>
      </c>
      <c r="BY198" s="56">
        <v>1.1548161951816025</v>
      </c>
      <c r="BZ198" s="56">
        <v>2.8425579905477667</v>
      </c>
      <c r="CA198" s="56">
        <v>8.156504810503955</v>
      </c>
      <c r="CB198" s="56">
        <v>5.815216988377251</v>
      </c>
      <c r="CC198" s="55">
        <v>9.367174835793934</v>
      </c>
      <c r="CD198" s="55">
        <v>11.790555878034176</v>
      </c>
      <c r="CE198" s="55">
        <v>14.234800390579517</v>
      </c>
      <c r="CF198" s="55">
        <v>38.225920332419975</v>
      </c>
      <c r="CG198" s="56">
        <v>0.03515695356700362</v>
      </c>
      <c r="CH198" s="56">
        <v>0</v>
      </c>
      <c r="CI198" s="56">
        <v>0.12300986959022732</v>
      </c>
      <c r="CJ198" s="56">
        <v>3.4114394965902797</v>
      </c>
      <c r="CK198" s="56">
        <v>0.45802382290821253</v>
      </c>
      <c r="CL198" s="56">
        <v>0.6433070519314628</v>
      </c>
      <c r="CM198" s="56">
        <v>0.17901284908916384</v>
      </c>
      <c r="CN198" s="56">
        <v>0.1996329703886127</v>
      </c>
      <c r="CO198" s="56">
        <v>22.866555342491917</v>
      </c>
      <c r="CP198" s="56">
        <v>0</v>
      </c>
      <c r="CQ198" s="56">
        <v>0</v>
      </c>
      <c r="CR198" s="56">
        <v>0</v>
      </c>
      <c r="CS198" s="56">
        <v>0</v>
      </c>
      <c r="CT198" s="56">
        <v>0</v>
      </c>
      <c r="CU198" s="55">
        <v>0.4454621297922419</v>
      </c>
      <c r="CV198" s="56">
        <v>0</v>
      </c>
      <c r="CW198" s="56">
        <v>0</v>
      </c>
      <c r="CX198" s="56">
        <v>0</v>
      </c>
      <c r="CY198" s="56">
        <v>0</v>
      </c>
      <c r="CZ198" s="55">
        <v>294.99141518785626</v>
      </c>
      <c r="DA198" s="56">
        <v>8.453438569421847</v>
      </c>
      <c r="DB198" s="56">
        <v>32.6086359241571</v>
      </c>
      <c r="DC198" s="56">
        <v>144.602296638949</v>
      </c>
      <c r="DD198" s="56">
        <v>50.29404671515912</v>
      </c>
      <c r="DE198" s="56">
        <v>10.223122254964341</v>
      </c>
      <c r="DF198" s="130">
        <v>37.63278983935041</v>
      </c>
      <c r="DG198" s="131">
        <v>14.249976995232888</v>
      </c>
      <c r="DH198" s="131">
        <v>10.003445263700048</v>
      </c>
      <c r="DI198" s="55">
        <v>54.08392400707719</v>
      </c>
      <c r="DJ198" s="56">
        <v>1.9605482417598235</v>
      </c>
      <c r="DK198" s="56">
        <v>24.175720659763638</v>
      </c>
      <c r="DL198" s="56">
        <v>0.13397714699893545</v>
      </c>
      <c r="DM198" s="55">
        <v>30.596379507571516</v>
      </c>
      <c r="DN198" s="56">
        <v>27.652044066231053</v>
      </c>
      <c r="DO198" s="56">
        <v>0.499281509880275</v>
      </c>
      <c r="DP198" s="55">
        <v>0.756680649785456</v>
      </c>
      <c r="DQ198" s="55">
        <v>0.812834087002939</v>
      </c>
      <c r="DR198" s="56">
        <v>0.12304999164850636</v>
      </c>
      <c r="DS198" s="56">
        <v>0.028968126077462613</v>
      </c>
      <c r="DT198" s="55">
        <v>37.4683242891527</v>
      </c>
      <c r="DU198" s="55">
        <v>0.0581830900352071</v>
      </c>
      <c r="DV198" s="56">
        <v>0</v>
      </c>
      <c r="DW198" s="56">
        <v>0</v>
      </c>
      <c r="DX198" s="56">
        <v>0</v>
      </c>
      <c r="DY198" s="132">
        <v>116.72601387787108</v>
      </c>
      <c r="DZ198" s="55">
        <v>79.33522110524933</v>
      </c>
      <c r="EA198" s="56">
        <v>36.71816390994691</v>
      </c>
      <c r="EB198" s="56">
        <v>4.401372348836875</v>
      </c>
      <c r="EC198" s="56">
        <v>5.598985260813004</v>
      </c>
      <c r="ED198" s="56">
        <v>5.275300555646896</v>
      </c>
      <c r="EE198" s="56">
        <v>10.279061998610556</v>
      </c>
      <c r="EF198" s="56">
        <v>17.062328309208493</v>
      </c>
      <c r="EG198" s="55">
        <v>37.39077968934188</v>
      </c>
      <c r="EH198" s="56">
        <v>6.491046893527832</v>
      </c>
      <c r="EI198" s="56">
        <v>3.9934539989699096</v>
      </c>
      <c r="EJ198" s="56">
        <v>25.68636412599548</v>
      </c>
    </row>
    <row r="199" spans="1:140" ht="12.75">
      <c r="A199" s="6">
        <v>179</v>
      </c>
      <c r="B199" s="6" t="s">
        <v>353</v>
      </c>
      <c r="C199" s="6">
        <v>11</v>
      </c>
      <c r="D199" s="6" t="s">
        <v>354</v>
      </c>
      <c r="E199" s="6">
        <v>0</v>
      </c>
      <c r="F199" s="30">
        <v>0</v>
      </c>
      <c r="G199" s="30">
        <v>0.069</v>
      </c>
      <c r="H199" s="54">
        <v>0</v>
      </c>
      <c r="I199" s="111" t="s">
        <v>353</v>
      </c>
      <c r="J199" s="112" t="s">
        <v>781</v>
      </c>
      <c r="K199" s="113" t="s">
        <v>780</v>
      </c>
      <c r="L199" s="114">
        <v>69.166</v>
      </c>
      <c r="M199" s="125">
        <v>811.8642107393806</v>
      </c>
      <c r="N199" s="126">
        <v>755.7191294630667</v>
      </c>
      <c r="O199" s="127">
        <v>867.2807547434276</v>
      </c>
      <c r="P199" s="128">
        <v>36.72787207587543</v>
      </c>
      <c r="Q199" s="125">
        <v>14.29069195847671</v>
      </c>
      <c r="R199" s="57">
        <v>1.139432669230547</v>
      </c>
      <c r="S199" s="55">
        <v>0.04655466558713819</v>
      </c>
      <c r="T199" s="56">
        <v>0.02457855015470029</v>
      </c>
      <c r="U199" s="141">
        <v>0</v>
      </c>
      <c r="V199" s="56">
        <v>0</v>
      </c>
      <c r="W199" s="55">
        <v>4.0490992684266836</v>
      </c>
      <c r="X199" s="55">
        <v>0.893647167683544</v>
      </c>
      <c r="Y199" s="55">
        <v>0.05898852037128069</v>
      </c>
      <c r="Z199" s="55">
        <v>0</v>
      </c>
      <c r="AA199" s="55">
        <v>0.01188445189833155</v>
      </c>
      <c r="AB199" s="55">
        <v>0</v>
      </c>
      <c r="AC199" s="56">
        <v>0</v>
      </c>
      <c r="AD199" s="56">
        <v>0.047132984414307605</v>
      </c>
      <c r="AE199" s="55">
        <v>0.6325362172165515</v>
      </c>
      <c r="AF199" s="55">
        <v>0.23147211057455974</v>
      </c>
      <c r="AG199" s="55">
        <v>1.2604458838157477</v>
      </c>
      <c r="AH199" s="55">
        <v>0.01354711852644363</v>
      </c>
      <c r="AI199" s="55">
        <v>0.024289390741115576</v>
      </c>
      <c r="AJ199" s="56">
        <v>0</v>
      </c>
      <c r="AK199" s="57">
        <v>0</v>
      </c>
      <c r="AL199" s="56">
        <v>0</v>
      </c>
      <c r="AM199" s="56">
        <v>0.024289390741115576</v>
      </c>
      <c r="AN199" s="56">
        <v>0</v>
      </c>
      <c r="AO199" s="56">
        <v>0</v>
      </c>
      <c r="AP199" s="55">
        <v>0.011436254807275252</v>
      </c>
      <c r="AQ199" s="55">
        <v>0</v>
      </c>
      <c r="AR199" s="55">
        <v>0</v>
      </c>
      <c r="AS199" s="55">
        <v>0</v>
      </c>
      <c r="AT199" s="55">
        <v>0</v>
      </c>
      <c r="AU199" s="56">
        <v>0</v>
      </c>
      <c r="AV199" s="56">
        <v>0</v>
      </c>
      <c r="AW199" s="56">
        <v>0</v>
      </c>
      <c r="AX199" s="55">
        <v>18.981291385941073</v>
      </c>
      <c r="AY199" s="56">
        <v>18.81921753462684</v>
      </c>
      <c r="AZ199" s="56">
        <v>0.1510857935980106</v>
      </c>
      <c r="BA199" s="56">
        <v>0.011074805540294363</v>
      </c>
      <c r="BB199" s="55">
        <v>0.02573518780903912</v>
      </c>
      <c r="BC199" s="55">
        <v>2.0408871410808778</v>
      </c>
      <c r="BD199" s="56">
        <v>0.26631581991151726</v>
      </c>
      <c r="BE199" s="56">
        <v>0.8624179510163955</v>
      </c>
      <c r="BF199" s="55">
        <v>1.3892664025677357</v>
      </c>
      <c r="BG199" s="56">
        <v>0.2822195876586762</v>
      </c>
      <c r="BH199" s="56">
        <v>0</v>
      </c>
      <c r="BI199" s="56">
        <v>0</v>
      </c>
      <c r="BJ199" s="56">
        <v>0.7416938958447792</v>
      </c>
      <c r="BK199" s="129">
        <v>735.8517190527136</v>
      </c>
      <c r="BL199" s="55">
        <v>223.26663389526647</v>
      </c>
      <c r="BM199" s="56">
        <v>5.352196165746176</v>
      </c>
      <c r="BN199" s="56">
        <v>4.777925570366943</v>
      </c>
      <c r="BO199" s="56">
        <v>14.712864702310382</v>
      </c>
      <c r="BP199" s="56">
        <v>31.79943903073765</v>
      </c>
      <c r="BQ199" s="56">
        <v>10.852152791834138</v>
      </c>
      <c r="BR199" s="56">
        <v>9.87464939421103</v>
      </c>
      <c r="BS199" s="56">
        <v>42.92600410606367</v>
      </c>
      <c r="BT199" s="56">
        <v>2.997715640632681</v>
      </c>
      <c r="BU199" s="56">
        <v>16.351241939681348</v>
      </c>
      <c r="BV199" s="56">
        <v>1.3977966052684845</v>
      </c>
      <c r="BW199" s="56">
        <v>3.1070178989677006</v>
      </c>
      <c r="BX199" s="56">
        <v>3.836711679148715</v>
      </c>
      <c r="BY199" s="56">
        <v>14.19310065639187</v>
      </c>
      <c r="BZ199" s="56">
        <v>9.823901917126912</v>
      </c>
      <c r="CA199" s="56">
        <v>12.335540583523697</v>
      </c>
      <c r="CB199" s="56">
        <v>7.775352051586039</v>
      </c>
      <c r="CC199" s="55">
        <v>7.709279125581933</v>
      </c>
      <c r="CD199" s="55">
        <v>19.911083480322702</v>
      </c>
      <c r="CE199" s="55">
        <v>5.623138536275049</v>
      </c>
      <c r="CF199" s="55">
        <v>65.63195789838939</v>
      </c>
      <c r="CG199" s="56">
        <v>0.15701356157649712</v>
      </c>
      <c r="CH199" s="56">
        <v>0.060000578318827165</v>
      </c>
      <c r="CI199" s="56">
        <v>0.24332764653153283</v>
      </c>
      <c r="CJ199" s="56">
        <v>0.6850186507821763</v>
      </c>
      <c r="CK199" s="56">
        <v>0.5868490298701675</v>
      </c>
      <c r="CL199" s="56">
        <v>50.04062689760865</v>
      </c>
      <c r="CM199" s="56">
        <v>5.2118092704508</v>
      </c>
      <c r="CN199" s="56">
        <v>0.4095943093427407</v>
      </c>
      <c r="CO199" s="56">
        <v>1.3888326634473587</v>
      </c>
      <c r="CP199" s="56">
        <v>0</v>
      </c>
      <c r="CQ199" s="56">
        <v>0</v>
      </c>
      <c r="CR199" s="56">
        <v>0</v>
      </c>
      <c r="CS199" s="56">
        <v>0</v>
      </c>
      <c r="CT199" s="56">
        <v>0</v>
      </c>
      <c r="CU199" s="55">
        <v>0.030940057253563885</v>
      </c>
      <c r="CV199" s="56">
        <v>0.009614550501691584</v>
      </c>
      <c r="CW199" s="56">
        <v>0</v>
      </c>
      <c r="CX199" s="56">
        <v>0</v>
      </c>
      <c r="CY199" s="56">
        <v>0</v>
      </c>
      <c r="CZ199" s="55">
        <v>269.498019258017</v>
      </c>
      <c r="DA199" s="56">
        <v>3.9183992134863947</v>
      </c>
      <c r="DB199" s="56">
        <v>11.65905213544227</v>
      </c>
      <c r="DC199" s="56">
        <v>97.50773501431338</v>
      </c>
      <c r="DD199" s="56">
        <v>75.89957493566203</v>
      </c>
      <c r="DE199" s="56">
        <v>9.851805800537836</v>
      </c>
      <c r="DF199" s="130">
        <v>71.9365005927768</v>
      </c>
      <c r="DG199" s="131">
        <v>36.634618164994365</v>
      </c>
      <c r="DH199" s="131">
        <v>2.011248301188445</v>
      </c>
      <c r="DI199" s="55">
        <v>42.93713674348668</v>
      </c>
      <c r="DJ199" s="56">
        <v>1.4265679669201632</v>
      </c>
      <c r="DK199" s="56">
        <v>13.436370471040686</v>
      </c>
      <c r="DL199" s="56">
        <v>0.15383280802706534</v>
      </c>
      <c r="DM199" s="55">
        <v>17.5207471879247</v>
      </c>
      <c r="DN199" s="56">
        <v>13.80013301333025</v>
      </c>
      <c r="DO199" s="56">
        <v>0.2843882832605616</v>
      </c>
      <c r="DP199" s="55">
        <v>1.626232542000405</v>
      </c>
      <c r="DQ199" s="55">
        <v>7.821328398346009</v>
      </c>
      <c r="DR199" s="56">
        <v>0.6331145360437209</v>
      </c>
      <c r="DS199" s="56">
        <v>0.26067721134661537</v>
      </c>
      <c r="DT199" s="55">
        <v>2.2902871352976897</v>
      </c>
      <c r="DU199" s="55">
        <v>0.04828962206864645</v>
      </c>
      <c r="DV199" s="56">
        <v>0</v>
      </c>
      <c r="DW199" s="56">
        <v>0</v>
      </c>
      <c r="DX199" s="56">
        <v>0</v>
      </c>
      <c r="DY199" s="132">
        <v>39.28447503108464</v>
      </c>
      <c r="DZ199" s="55">
        <v>31.19480669693202</v>
      </c>
      <c r="EA199" s="56">
        <v>15.162507590434608</v>
      </c>
      <c r="EB199" s="56">
        <v>2.8265332677905333</v>
      </c>
      <c r="EC199" s="56">
        <v>3.6872162623254203</v>
      </c>
      <c r="ED199" s="56">
        <v>0.3222681664401585</v>
      </c>
      <c r="EE199" s="56">
        <v>0.9232860075759767</v>
      </c>
      <c r="EF199" s="56">
        <v>8.272850822658532</v>
      </c>
      <c r="EG199" s="55">
        <v>8.089668334152618</v>
      </c>
      <c r="EH199" s="56">
        <v>7.218864760142267</v>
      </c>
      <c r="EI199" s="56">
        <v>0.8708035740103519</v>
      </c>
      <c r="EJ199" s="56">
        <v>0</v>
      </c>
    </row>
    <row r="200" spans="1:140" ht="12.75">
      <c r="A200" s="7">
        <v>180</v>
      </c>
      <c r="B200" s="7" t="s">
        <v>355</v>
      </c>
      <c r="C200" s="7">
        <v>5</v>
      </c>
      <c r="D200" s="7" t="s">
        <v>356</v>
      </c>
      <c r="E200" s="7">
        <v>0</v>
      </c>
      <c r="F200" s="24">
        <v>0</v>
      </c>
      <c r="G200" s="24">
        <v>0.018</v>
      </c>
      <c r="H200" s="54">
        <v>0</v>
      </c>
      <c r="I200" s="111" t="s">
        <v>355</v>
      </c>
      <c r="J200" s="112" t="s">
        <v>775</v>
      </c>
      <c r="K200" s="113" t="s">
        <v>778</v>
      </c>
      <c r="L200" s="114">
        <v>18.306</v>
      </c>
      <c r="M200" s="115">
        <v>528.8577515568666</v>
      </c>
      <c r="N200" s="116">
        <v>523.3693859523902</v>
      </c>
      <c r="O200" s="117">
        <v>534.1333453485687</v>
      </c>
      <c r="P200" s="118">
        <v>119.19534578826615</v>
      </c>
      <c r="Q200" s="115">
        <v>69.80115809024363</v>
      </c>
      <c r="R200" s="53">
        <v>5.732546705998033</v>
      </c>
      <c r="S200" s="53">
        <v>0.022943297279580464</v>
      </c>
      <c r="T200" s="54">
        <v>0</v>
      </c>
      <c r="U200" s="54">
        <v>0</v>
      </c>
      <c r="V200" s="54">
        <v>0</v>
      </c>
      <c r="W200" s="53">
        <v>0</v>
      </c>
      <c r="X200" s="53">
        <v>5.448486834917514</v>
      </c>
      <c r="Y200" s="53">
        <v>1.7917622637386648</v>
      </c>
      <c r="Z200" s="53">
        <v>0.04752540150770239</v>
      </c>
      <c r="AA200" s="53">
        <v>0</v>
      </c>
      <c r="AB200" s="53">
        <v>0</v>
      </c>
      <c r="AC200" s="54">
        <v>1.7442368622309625</v>
      </c>
      <c r="AD200" s="54">
        <v>0</v>
      </c>
      <c r="AE200" s="53">
        <v>3.3158527258822246</v>
      </c>
      <c r="AF200" s="53">
        <v>0.14749262536873153</v>
      </c>
      <c r="AG200" s="53">
        <v>0.06609854692450562</v>
      </c>
      <c r="AH200" s="53">
        <v>0</v>
      </c>
      <c r="AI200" s="53">
        <v>0</v>
      </c>
      <c r="AJ200" s="54">
        <v>0</v>
      </c>
      <c r="AK200" s="53">
        <v>0</v>
      </c>
      <c r="AL200" s="54">
        <v>0</v>
      </c>
      <c r="AM200" s="54">
        <v>0</v>
      </c>
      <c r="AN200" s="54">
        <v>0</v>
      </c>
      <c r="AO200" s="54">
        <v>0</v>
      </c>
      <c r="AP200" s="53">
        <v>0</v>
      </c>
      <c r="AQ200" s="53">
        <v>0.27313449142357693</v>
      </c>
      <c r="AR200" s="53">
        <v>0</v>
      </c>
      <c r="AS200" s="53">
        <v>0</v>
      </c>
      <c r="AT200" s="53">
        <v>0.0628209330274227</v>
      </c>
      <c r="AU200" s="54">
        <v>0</v>
      </c>
      <c r="AV200" s="54">
        <v>0</v>
      </c>
      <c r="AW200" s="54">
        <v>0</v>
      </c>
      <c r="AX200" s="53">
        <v>26.329072435267125</v>
      </c>
      <c r="AY200" s="54">
        <v>26.091445427728612</v>
      </c>
      <c r="AZ200" s="54">
        <v>0.23762700753851193</v>
      </c>
      <c r="BA200" s="54">
        <v>0</v>
      </c>
      <c r="BB200" s="53">
        <v>0.9679886376051566</v>
      </c>
      <c r="BC200" s="53">
        <v>13.865945591609307</v>
      </c>
      <c r="BD200" s="54">
        <v>2.7450016388069485</v>
      </c>
      <c r="BE200" s="54">
        <v>4.81372227684912</v>
      </c>
      <c r="BF200" s="53">
        <v>8.231181033540915</v>
      </c>
      <c r="BG200" s="54">
        <v>4.1041188681306675</v>
      </c>
      <c r="BH200" s="54">
        <v>0</v>
      </c>
      <c r="BI200" s="54">
        <v>0</v>
      </c>
      <c r="BJ200" s="54">
        <v>3.7932918168906364</v>
      </c>
      <c r="BK200" s="119">
        <v>373.5272588222441</v>
      </c>
      <c r="BL200" s="53">
        <v>43.332787064350484</v>
      </c>
      <c r="BM200" s="54">
        <v>1.1100185731454169</v>
      </c>
      <c r="BN200" s="54">
        <v>0.666994428056375</v>
      </c>
      <c r="BO200" s="54">
        <v>3.1230197749371786</v>
      </c>
      <c r="BP200" s="54">
        <v>1.5497651043373757</v>
      </c>
      <c r="BQ200" s="54">
        <v>5.40697039222113</v>
      </c>
      <c r="BR200" s="54">
        <v>0.6724571178848465</v>
      </c>
      <c r="BS200" s="54">
        <v>5.905713973560581</v>
      </c>
      <c r="BT200" s="54">
        <v>0.7330929749808807</v>
      </c>
      <c r="BU200" s="54">
        <v>2.977165956516989</v>
      </c>
      <c r="BV200" s="54">
        <v>3.5146946356385884</v>
      </c>
      <c r="BW200" s="54">
        <v>0.8106631705451764</v>
      </c>
      <c r="BX200" s="54">
        <v>2.1599475581776466</v>
      </c>
      <c r="BY200" s="54">
        <v>3.084780946137878</v>
      </c>
      <c r="BZ200" s="54">
        <v>0.4544957937288321</v>
      </c>
      <c r="CA200" s="54">
        <v>1.2438544739429693</v>
      </c>
      <c r="CB200" s="54">
        <v>2.6073418551294654</v>
      </c>
      <c r="CC200" s="53">
        <v>1.3929859062602428</v>
      </c>
      <c r="CD200" s="53">
        <v>23.965366546487488</v>
      </c>
      <c r="CE200" s="53">
        <v>10.649513820605266</v>
      </c>
      <c r="CF200" s="53">
        <v>10.506937616082158</v>
      </c>
      <c r="CG200" s="54">
        <v>0.004151644269638369</v>
      </c>
      <c r="CH200" s="54">
        <v>0.009341199606686331</v>
      </c>
      <c r="CI200" s="54">
        <v>0.24254342838413637</v>
      </c>
      <c r="CJ200" s="54">
        <v>1.1083797661968753</v>
      </c>
      <c r="CK200" s="54">
        <v>0.05457227138643067</v>
      </c>
      <c r="CL200" s="54">
        <v>1.5880039331366764</v>
      </c>
      <c r="CM200" s="54">
        <v>3.6911395170982186</v>
      </c>
      <c r="CN200" s="54">
        <v>0.05954331913033978</v>
      </c>
      <c r="CO200" s="54">
        <v>0.3102807822571834</v>
      </c>
      <c r="CP200" s="54">
        <v>0.0006937616082158855</v>
      </c>
      <c r="CQ200" s="54">
        <v>0</v>
      </c>
      <c r="CR200" s="54">
        <v>0</v>
      </c>
      <c r="CS200" s="54">
        <v>0</v>
      </c>
      <c r="CT200" s="54">
        <v>0</v>
      </c>
      <c r="CU200" s="53">
        <v>0.34469572817655414</v>
      </c>
      <c r="CV200" s="54">
        <v>0</v>
      </c>
      <c r="CW200" s="54">
        <v>0</v>
      </c>
      <c r="CX200" s="54">
        <v>0</v>
      </c>
      <c r="CY200" s="54">
        <v>0</v>
      </c>
      <c r="CZ200" s="53">
        <v>192.39156560690483</v>
      </c>
      <c r="DA200" s="54">
        <v>1.281547033759423</v>
      </c>
      <c r="DB200" s="54">
        <v>27.129902764121056</v>
      </c>
      <c r="DC200" s="54">
        <v>60.214683710258925</v>
      </c>
      <c r="DD200" s="54">
        <v>60.971812520485074</v>
      </c>
      <c r="DE200" s="54">
        <v>1.8037801813613024</v>
      </c>
      <c r="DF200" s="120">
        <v>35.497104774390905</v>
      </c>
      <c r="DG200" s="121">
        <v>25.872391565606904</v>
      </c>
      <c r="DH200" s="121">
        <v>3.387960231618049</v>
      </c>
      <c r="DI200" s="53">
        <v>25.714519829564075</v>
      </c>
      <c r="DJ200" s="54">
        <v>2.2588222440729817</v>
      </c>
      <c r="DK200" s="54">
        <v>3.073855566480935</v>
      </c>
      <c r="DL200" s="54">
        <v>0.333770348519611</v>
      </c>
      <c r="DM200" s="53">
        <v>20.928111001857314</v>
      </c>
      <c r="DN200" s="54">
        <v>16.957828034524198</v>
      </c>
      <c r="DO200" s="54">
        <v>0.45285698678029057</v>
      </c>
      <c r="DP200" s="53">
        <v>2.0752758658363377</v>
      </c>
      <c r="DQ200" s="53">
        <v>2.5111985141483664</v>
      </c>
      <c r="DR200" s="54">
        <v>0.18409264721949087</v>
      </c>
      <c r="DS200" s="54">
        <v>0.01682508467169234</v>
      </c>
      <c r="DT200" s="53">
        <v>3.9708292363159625</v>
      </c>
      <c r="DU200" s="53">
        <v>0.2463673112640664</v>
      </c>
      <c r="DV200" s="54">
        <v>0</v>
      </c>
      <c r="DW200" s="54">
        <v>0</v>
      </c>
      <c r="DX200" s="54">
        <v>0</v>
      </c>
      <c r="DY200" s="122">
        <v>36.135146946356386</v>
      </c>
      <c r="DZ200" s="53">
        <v>31.737681634436797</v>
      </c>
      <c r="EA200" s="54">
        <v>9.181689063694964</v>
      </c>
      <c r="EB200" s="54">
        <v>3.5267125532612256</v>
      </c>
      <c r="EC200" s="54">
        <v>0.04042390473068939</v>
      </c>
      <c r="ED200" s="54">
        <v>2.9913689500710148</v>
      </c>
      <c r="EE200" s="54">
        <v>4.314432426526822</v>
      </c>
      <c r="EF200" s="54">
        <v>11.68305473615208</v>
      </c>
      <c r="EG200" s="53">
        <v>4.397465311919589</v>
      </c>
      <c r="EH200" s="54">
        <v>3.4256527914345023</v>
      </c>
      <c r="EI200" s="54">
        <v>0.9718125204850867</v>
      </c>
      <c r="EJ200" s="54">
        <v>0</v>
      </c>
    </row>
    <row r="201" spans="1:140" ht="45">
      <c r="A201" s="11">
        <v>181</v>
      </c>
      <c r="B201" s="11" t="s">
        <v>418</v>
      </c>
      <c r="C201" s="11">
        <v>7</v>
      </c>
      <c r="D201" s="11" t="s">
        <v>357</v>
      </c>
      <c r="E201" s="11">
        <v>146.93187039316808</v>
      </c>
      <c r="F201" s="26">
        <v>6.518427327677037</v>
      </c>
      <c r="G201" s="26">
        <v>22.541</v>
      </c>
      <c r="H201" s="54">
        <v>0.14693187039316807</v>
      </c>
      <c r="I201" s="111" t="s">
        <v>472</v>
      </c>
      <c r="J201" s="112" t="s">
        <v>779</v>
      </c>
      <c r="K201" s="113" t="s">
        <v>780</v>
      </c>
      <c r="L201" s="114">
        <v>22541.25</v>
      </c>
      <c r="M201" s="125">
        <v>906.5737703099873</v>
      </c>
      <c r="N201" s="126">
        <v>514.6304400151541</v>
      </c>
      <c r="O201" s="127">
        <v>1395.0579152862822</v>
      </c>
      <c r="P201" s="128">
        <v>291.3156989962846</v>
      </c>
      <c r="Q201" s="125">
        <v>114.58228802750513</v>
      </c>
      <c r="R201" s="57">
        <v>14.737731935895301</v>
      </c>
      <c r="S201" s="55">
        <v>5.338049132146621</v>
      </c>
      <c r="T201" s="56">
        <v>3.315692785448899</v>
      </c>
      <c r="U201" s="56">
        <v>0.6518427327677037</v>
      </c>
      <c r="V201" s="56">
        <v>0.003199467642655132</v>
      </c>
      <c r="W201" s="57">
        <v>3.016691177286087</v>
      </c>
      <c r="X201" s="55">
        <v>14.228589807575002</v>
      </c>
      <c r="Y201" s="55">
        <v>9.077948206066655</v>
      </c>
      <c r="Z201" s="55">
        <v>7.835390672655687</v>
      </c>
      <c r="AA201" s="55">
        <v>0</v>
      </c>
      <c r="AB201" s="55">
        <v>0.05556346697720845</v>
      </c>
      <c r="AC201" s="56">
        <v>1.1869953973271226</v>
      </c>
      <c r="AD201" s="56">
        <v>0</v>
      </c>
      <c r="AE201" s="55">
        <v>5.555299728275939</v>
      </c>
      <c r="AF201" s="55">
        <v>4.906564631508901</v>
      </c>
      <c r="AG201" s="55">
        <v>1.0956002883602283</v>
      </c>
      <c r="AH201" s="55">
        <v>0.12314578827704764</v>
      </c>
      <c r="AI201" s="55">
        <v>0.5387101425164975</v>
      </c>
      <c r="AJ201" s="56">
        <v>0</v>
      </c>
      <c r="AK201" s="57">
        <v>0</v>
      </c>
      <c r="AL201" s="56">
        <v>0.5239252481561582</v>
      </c>
      <c r="AM201" s="56">
        <v>0</v>
      </c>
      <c r="AN201" s="56">
        <v>0.014784894360339376</v>
      </c>
      <c r="AO201" s="56">
        <v>0</v>
      </c>
      <c r="AP201" s="55">
        <v>0.291266899573005</v>
      </c>
      <c r="AQ201" s="55">
        <v>0</v>
      </c>
      <c r="AR201" s="55">
        <v>0.5174690844562746</v>
      </c>
      <c r="AS201" s="55">
        <v>0.0025193811345865912</v>
      </c>
      <c r="AT201" s="55">
        <v>0.2954157378140076</v>
      </c>
      <c r="AU201" s="56">
        <v>0.059669272999500915</v>
      </c>
      <c r="AV201" s="56">
        <v>0.03447901070260079</v>
      </c>
      <c r="AW201" s="56">
        <v>0.01268962457716409</v>
      </c>
      <c r="AX201" s="55">
        <v>103.0532468252648</v>
      </c>
      <c r="AY201" s="56">
        <v>100.96924527255587</v>
      </c>
      <c r="AZ201" s="56">
        <v>1.9883950535130042</v>
      </c>
      <c r="BA201" s="56">
        <v>0.09562158265402317</v>
      </c>
      <c r="BB201" s="55">
        <v>1.1623135362945711</v>
      </c>
      <c r="BC201" s="55">
        <v>54.49147673709311</v>
      </c>
      <c r="BD201" s="56">
        <v>26.566175345200467</v>
      </c>
      <c r="BE201" s="56">
        <v>14.018268729551378</v>
      </c>
      <c r="BF201" s="55">
        <v>18.026387179060613</v>
      </c>
      <c r="BG201" s="56">
        <v>0.584661897632119</v>
      </c>
      <c r="BH201" s="56">
        <v>0.030370986524704702</v>
      </c>
      <c r="BI201" s="56">
        <v>0.04497487938778905</v>
      </c>
      <c r="BJ201" s="56">
        <v>10.015864248877058</v>
      </c>
      <c r="BK201" s="129">
        <v>553.1494482337936</v>
      </c>
      <c r="BL201" s="55">
        <v>89.53709310708146</v>
      </c>
      <c r="BM201" s="56">
        <v>1.3506380524593802</v>
      </c>
      <c r="BN201" s="56">
        <v>2.3423283979371154</v>
      </c>
      <c r="BO201" s="56">
        <v>24.489751012033494</v>
      </c>
      <c r="BP201" s="56">
        <v>5.624781234403593</v>
      </c>
      <c r="BQ201" s="56">
        <v>14.046000110907782</v>
      </c>
      <c r="BR201" s="56">
        <v>3.6233234625408968</v>
      </c>
      <c r="BS201" s="56">
        <v>13.021496145954638</v>
      </c>
      <c r="BT201" s="56">
        <v>0.11809327344313203</v>
      </c>
      <c r="BU201" s="56">
        <v>3.9925177175178836</v>
      </c>
      <c r="BV201" s="56">
        <v>3.984582044030389</v>
      </c>
      <c r="BW201" s="56">
        <v>0.19948361337547832</v>
      </c>
      <c r="BX201" s="56">
        <v>1.3396927854488994</v>
      </c>
      <c r="BY201" s="56">
        <v>0.49288216048355793</v>
      </c>
      <c r="BZ201" s="56">
        <v>1.5923726501414075</v>
      </c>
      <c r="CA201" s="56">
        <v>3.518195752232019</v>
      </c>
      <c r="CB201" s="56">
        <v>2.9722708367992015</v>
      </c>
      <c r="CC201" s="55">
        <v>1.3481084678090167</v>
      </c>
      <c r="CD201" s="55">
        <v>25.43295070149171</v>
      </c>
      <c r="CE201" s="55">
        <v>5.887885543170853</v>
      </c>
      <c r="CF201" s="55">
        <v>10.934242777130816</v>
      </c>
      <c r="CG201" s="56">
        <v>0.2326987190151389</v>
      </c>
      <c r="CH201" s="56">
        <v>0.008809183164198969</v>
      </c>
      <c r="CI201" s="56">
        <v>0.47439294626518047</v>
      </c>
      <c r="CJ201" s="56">
        <v>1.7212084511728498</v>
      </c>
      <c r="CK201" s="56">
        <v>0.8264058115676816</v>
      </c>
      <c r="CL201" s="56">
        <v>2.626241224421893</v>
      </c>
      <c r="CM201" s="56">
        <v>0.6123600066544669</v>
      </c>
      <c r="CN201" s="56">
        <v>0.12174879387789055</v>
      </c>
      <c r="CO201" s="56">
        <v>0.5366565740586702</v>
      </c>
      <c r="CP201" s="56">
        <v>0.010812177674263849</v>
      </c>
      <c r="CQ201" s="56">
        <v>0</v>
      </c>
      <c r="CR201" s="56">
        <v>0</v>
      </c>
      <c r="CS201" s="56">
        <v>0</v>
      </c>
      <c r="CT201" s="56">
        <v>0</v>
      </c>
      <c r="CU201" s="55">
        <v>0.1620318305329119</v>
      </c>
      <c r="CV201" s="56">
        <v>0.0028290356568513282</v>
      </c>
      <c r="CW201" s="56">
        <v>0</v>
      </c>
      <c r="CX201" s="56">
        <v>0</v>
      </c>
      <c r="CY201" s="56">
        <v>0</v>
      </c>
      <c r="CZ201" s="55">
        <v>287.8476570731437</v>
      </c>
      <c r="DA201" s="56">
        <v>5.841503909499252</v>
      </c>
      <c r="DB201" s="56">
        <v>58.384916541895414</v>
      </c>
      <c r="DC201" s="56">
        <v>119.57335995120057</v>
      </c>
      <c r="DD201" s="56">
        <v>63.601796706038925</v>
      </c>
      <c r="DE201" s="56">
        <v>2.9181229967282203</v>
      </c>
      <c r="DF201" s="130">
        <v>61.80362668441191</v>
      </c>
      <c r="DG201" s="131">
        <v>29.43599401097987</v>
      </c>
      <c r="DH201" s="131">
        <v>15.05739921255476</v>
      </c>
      <c r="DI201" s="55">
        <v>39.36357566683303</v>
      </c>
      <c r="DJ201" s="56">
        <v>12.972545888094048</v>
      </c>
      <c r="DK201" s="56">
        <v>11.569464869960628</v>
      </c>
      <c r="DL201" s="56">
        <v>0.5472074530028281</v>
      </c>
      <c r="DM201" s="55">
        <v>22.870870071535517</v>
      </c>
      <c r="DN201" s="56">
        <v>17.5698774469029</v>
      </c>
      <c r="DO201" s="56">
        <v>0.5633809127710309</v>
      </c>
      <c r="DP201" s="55">
        <v>2.1460646592358454</v>
      </c>
      <c r="DQ201" s="55">
        <v>2.4668112904120223</v>
      </c>
      <c r="DR201" s="56">
        <v>1.0891112959574114</v>
      </c>
      <c r="DS201" s="56">
        <v>0.3157784062551988</v>
      </c>
      <c r="DT201" s="55">
        <v>3.2477174069760992</v>
      </c>
      <c r="DU201" s="55">
        <v>0.10072511506682195</v>
      </c>
      <c r="DV201" s="56">
        <v>0</v>
      </c>
      <c r="DW201" s="56">
        <v>0.006936172572505961</v>
      </c>
      <c r="DX201" s="56">
        <v>0</v>
      </c>
      <c r="DY201" s="132">
        <v>62.10862307990906</v>
      </c>
      <c r="DZ201" s="55">
        <v>37.25382576387733</v>
      </c>
      <c r="EA201" s="56">
        <v>13.470863417068706</v>
      </c>
      <c r="EB201" s="56">
        <v>2.102385182720568</v>
      </c>
      <c r="EC201" s="56">
        <v>4.702418898685743</v>
      </c>
      <c r="ED201" s="56">
        <v>3.2423153108190537</v>
      </c>
      <c r="EE201" s="56">
        <v>5.067487384240004</v>
      </c>
      <c r="EF201" s="56">
        <v>8.668352464925414</v>
      </c>
      <c r="EG201" s="55">
        <v>24.854792879720513</v>
      </c>
      <c r="EH201" s="56">
        <v>5.015910830144735</v>
      </c>
      <c r="EI201" s="56">
        <v>19.514534464592693</v>
      </c>
      <c r="EJ201" s="56">
        <v>0</v>
      </c>
    </row>
    <row r="202" spans="1:140" ht="12.75">
      <c r="A202" s="8">
        <v>182</v>
      </c>
      <c r="B202" s="8" t="s">
        <v>358</v>
      </c>
      <c r="C202" s="8">
        <v>10</v>
      </c>
      <c r="D202" s="8" t="s">
        <v>359</v>
      </c>
      <c r="E202" s="8">
        <v>0</v>
      </c>
      <c r="F202" s="29">
        <v>0</v>
      </c>
      <c r="G202" s="29">
        <v>0.05</v>
      </c>
      <c r="H202" s="54" t="e">
        <v>#VALUE!</v>
      </c>
      <c r="I202" s="123"/>
      <c r="M202" s="124" t="s">
        <v>791</v>
      </c>
      <c r="N202" s="124" t="s">
        <v>791</v>
      </c>
      <c r="O202" s="124" t="s">
        <v>791</v>
      </c>
      <c r="P202" s="124" t="s">
        <v>791</v>
      </c>
      <c r="Q202" s="124" t="s">
        <v>791</v>
      </c>
      <c r="R202" s="124" t="s">
        <v>791</v>
      </c>
      <c r="S202" s="124" t="s">
        <v>791</v>
      </c>
      <c r="T202" s="124" t="s">
        <v>791</v>
      </c>
      <c r="U202" s="124" t="s">
        <v>791</v>
      </c>
      <c r="V202" s="124" t="s">
        <v>791</v>
      </c>
      <c r="W202" s="124" t="s">
        <v>791</v>
      </c>
      <c r="X202" s="124" t="s">
        <v>791</v>
      </c>
      <c r="Y202" s="124" t="s">
        <v>791</v>
      </c>
      <c r="Z202" s="124" t="s">
        <v>791</v>
      </c>
      <c r="AA202" s="124" t="s">
        <v>791</v>
      </c>
      <c r="AB202" s="124" t="s">
        <v>791</v>
      </c>
      <c r="AC202" s="124" t="s">
        <v>791</v>
      </c>
      <c r="AD202" s="124" t="s">
        <v>791</v>
      </c>
      <c r="AE202" s="124" t="s">
        <v>791</v>
      </c>
      <c r="AF202" s="124" t="s">
        <v>791</v>
      </c>
      <c r="AG202" s="124" t="s">
        <v>791</v>
      </c>
      <c r="AH202" s="124" t="s">
        <v>791</v>
      </c>
      <c r="AI202" s="124" t="s">
        <v>791</v>
      </c>
      <c r="AJ202" s="124" t="s">
        <v>791</v>
      </c>
      <c r="AK202" s="124" t="s">
        <v>791</v>
      </c>
      <c r="AL202" s="124" t="s">
        <v>791</v>
      </c>
      <c r="AM202" s="124" t="s">
        <v>791</v>
      </c>
      <c r="AN202" s="124" t="s">
        <v>791</v>
      </c>
      <c r="AO202" s="124" t="s">
        <v>791</v>
      </c>
      <c r="AP202" s="124" t="s">
        <v>791</v>
      </c>
      <c r="AQ202" s="124" t="s">
        <v>791</v>
      </c>
      <c r="AR202" s="124" t="s">
        <v>791</v>
      </c>
      <c r="AS202" s="124" t="s">
        <v>791</v>
      </c>
      <c r="AT202" s="124" t="s">
        <v>791</v>
      </c>
      <c r="AU202" s="124" t="s">
        <v>791</v>
      </c>
      <c r="AV202" s="124" t="s">
        <v>791</v>
      </c>
      <c r="AW202" s="124" t="s">
        <v>791</v>
      </c>
      <c r="AX202" s="124" t="s">
        <v>791</v>
      </c>
      <c r="AY202" s="124" t="s">
        <v>791</v>
      </c>
      <c r="AZ202" s="124" t="s">
        <v>791</v>
      </c>
      <c r="BA202" s="124" t="s">
        <v>791</v>
      </c>
      <c r="BB202" s="124" t="s">
        <v>791</v>
      </c>
      <c r="BC202" s="124" t="s">
        <v>791</v>
      </c>
      <c r="BD202" s="124" t="s">
        <v>791</v>
      </c>
      <c r="BE202" s="124" t="s">
        <v>791</v>
      </c>
      <c r="BF202" s="124" t="s">
        <v>791</v>
      </c>
      <c r="BG202" s="124" t="s">
        <v>791</v>
      </c>
      <c r="BH202" s="124" t="s">
        <v>791</v>
      </c>
      <c r="BI202" s="124" t="s">
        <v>791</v>
      </c>
      <c r="BJ202" s="124" t="s">
        <v>791</v>
      </c>
      <c r="BK202" s="124" t="s">
        <v>791</v>
      </c>
      <c r="BL202" s="124" t="s">
        <v>791</v>
      </c>
      <c r="BM202" s="124" t="s">
        <v>791</v>
      </c>
      <c r="BN202" s="124" t="s">
        <v>791</v>
      </c>
      <c r="BO202" s="124" t="s">
        <v>791</v>
      </c>
      <c r="BP202" s="124" t="s">
        <v>791</v>
      </c>
      <c r="BQ202" s="124" t="s">
        <v>791</v>
      </c>
      <c r="BR202" s="124" t="s">
        <v>791</v>
      </c>
      <c r="BS202" s="124" t="s">
        <v>791</v>
      </c>
      <c r="BT202" s="124" t="s">
        <v>791</v>
      </c>
      <c r="BU202" s="124" t="s">
        <v>791</v>
      </c>
      <c r="BV202" s="124" t="s">
        <v>791</v>
      </c>
      <c r="BW202" s="124" t="s">
        <v>791</v>
      </c>
      <c r="BX202" s="124" t="s">
        <v>791</v>
      </c>
      <c r="BY202" s="124" t="s">
        <v>791</v>
      </c>
      <c r="BZ202" s="124" t="s">
        <v>791</v>
      </c>
      <c r="CA202" s="124" t="s">
        <v>791</v>
      </c>
      <c r="CB202" s="124" t="s">
        <v>791</v>
      </c>
      <c r="CC202" s="124" t="s">
        <v>791</v>
      </c>
      <c r="CD202" s="124" t="s">
        <v>791</v>
      </c>
      <c r="CE202" s="124" t="s">
        <v>791</v>
      </c>
      <c r="CF202" s="124" t="s">
        <v>791</v>
      </c>
      <c r="CG202" s="124" t="s">
        <v>791</v>
      </c>
      <c r="CH202" s="124" t="s">
        <v>791</v>
      </c>
      <c r="CI202" s="124" t="s">
        <v>791</v>
      </c>
      <c r="CJ202" s="124" t="s">
        <v>791</v>
      </c>
      <c r="CK202" s="124" t="s">
        <v>791</v>
      </c>
      <c r="CL202" s="124" t="s">
        <v>791</v>
      </c>
      <c r="CM202" s="124" t="s">
        <v>791</v>
      </c>
      <c r="CN202" s="124" t="s">
        <v>791</v>
      </c>
      <c r="CO202" s="124" t="s">
        <v>791</v>
      </c>
      <c r="CP202" s="124" t="s">
        <v>791</v>
      </c>
      <c r="CQ202" s="124" t="s">
        <v>791</v>
      </c>
      <c r="CR202" s="124" t="s">
        <v>791</v>
      </c>
      <c r="CS202" s="124" t="s">
        <v>791</v>
      </c>
      <c r="CT202" s="124" t="s">
        <v>791</v>
      </c>
      <c r="CU202" s="124" t="s">
        <v>791</v>
      </c>
      <c r="CV202" s="124" t="s">
        <v>791</v>
      </c>
      <c r="CW202" s="124" t="s">
        <v>791</v>
      </c>
      <c r="CX202" s="124" t="s">
        <v>791</v>
      </c>
      <c r="CY202" s="124" t="s">
        <v>791</v>
      </c>
      <c r="CZ202" s="124" t="s">
        <v>791</v>
      </c>
      <c r="DA202" s="124" t="s">
        <v>791</v>
      </c>
      <c r="DB202" s="124" t="s">
        <v>791</v>
      </c>
      <c r="DC202" s="124" t="s">
        <v>791</v>
      </c>
      <c r="DD202" s="124" t="s">
        <v>791</v>
      </c>
      <c r="DE202" s="124" t="s">
        <v>791</v>
      </c>
      <c r="DF202" s="124" t="s">
        <v>791</v>
      </c>
      <c r="DG202" s="124" t="s">
        <v>791</v>
      </c>
      <c r="DH202" s="124" t="s">
        <v>791</v>
      </c>
      <c r="DI202" s="124" t="s">
        <v>791</v>
      </c>
      <c r="DJ202" s="124" t="s">
        <v>791</v>
      </c>
      <c r="DK202" s="124" t="s">
        <v>791</v>
      </c>
      <c r="DL202" s="124" t="s">
        <v>791</v>
      </c>
      <c r="DM202" s="124" t="s">
        <v>791</v>
      </c>
      <c r="DN202" s="124" t="s">
        <v>791</v>
      </c>
      <c r="DO202" s="124" t="s">
        <v>791</v>
      </c>
      <c r="DP202" s="124" t="s">
        <v>791</v>
      </c>
      <c r="DQ202" s="124" t="s">
        <v>791</v>
      </c>
      <c r="DR202" s="124" t="s">
        <v>791</v>
      </c>
      <c r="DS202" s="124" t="s">
        <v>791</v>
      </c>
      <c r="DT202" s="124" t="s">
        <v>791</v>
      </c>
      <c r="DU202" s="124" t="s">
        <v>791</v>
      </c>
      <c r="DV202" s="124" t="s">
        <v>791</v>
      </c>
      <c r="DW202" s="124" t="s">
        <v>791</v>
      </c>
      <c r="DX202" s="124" t="s">
        <v>791</v>
      </c>
      <c r="DY202" s="124" t="s">
        <v>791</v>
      </c>
      <c r="DZ202" s="124" t="s">
        <v>791</v>
      </c>
      <c r="EA202" s="124" t="s">
        <v>791</v>
      </c>
      <c r="EB202" s="124" t="s">
        <v>791</v>
      </c>
      <c r="EC202" s="124" t="s">
        <v>791</v>
      </c>
      <c r="ED202" s="124" t="s">
        <v>791</v>
      </c>
      <c r="EE202" s="124" t="s">
        <v>791</v>
      </c>
      <c r="EF202" s="124" t="s">
        <v>791</v>
      </c>
      <c r="EG202" s="124" t="s">
        <v>791</v>
      </c>
      <c r="EH202" s="124" t="s">
        <v>791</v>
      </c>
      <c r="EI202" s="124" t="s">
        <v>791</v>
      </c>
      <c r="EJ202" s="124" t="s">
        <v>791</v>
      </c>
    </row>
    <row r="203" spans="1:140" ht="12.75">
      <c r="A203" s="6">
        <v>183</v>
      </c>
      <c r="B203" s="6" t="s">
        <v>360</v>
      </c>
      <c r="C203" s="6">
        <v>11</v>
      </c>
      <c r="D203" s="6" t="s">
        <v>361</v>
      </c>
      <c r="E203" s="6">
        <v>0</v>
      </c>
      <c r="F203" s="30">
        <v>0</v>
      </c>
      <c r="G203" s="30">
        <v>0.001</v>
      </c>
      <c r="H203" s="54" t="e">
        <v>#VALUE!</v>
      </c>
      <c r="I203" s="123"/>
      <c r="M203" s="124" t="s">
        <v>791</v>
      </c>
      <c r="N203" s="124" t="s">
        <v>791</v>
      </c>
      <c r="O203" s="124" t="s">
        <v>791</v>
      </c>
      <c r="P203" s="124" t="s">
        <v>791</v>
      </c>
      <c r="Q203" s="124" t="s">
        <v>791</v>
      </c>
      <c r="R203" s="124" t="s">
        <v>791</v>
      </c>
      <c r="S203" s="124" t="s">
        <v>791</v>
      </c>
      <c r="T203" s="124" t="s">
        <v>791</v>
      </c>
      <c r="U203" s="124" t="s">
        <v>791</v>
      </c>
      <c r="V203" s="124" t="s">
        <v>791</v>
      </c>
      <c r="W203" s="124" t="s">
        <v>791</v>
      </c>
      <c r="X203" s="124" t="s">
        <v>791</v>
      </c>
      <c r="Y203" s="124" t="s">
        <v>791</v>
      </c>
      <c r="Z203" s="124" t="s">
        <v>791</v>
      </c>
      <c r="AA203" s="124" t="s">
        <v>791</v>
      </c>
      <c r="AB203" s="124" t="s">
        <v>791</v>
      </c>
      <c r="AC203" s="124" t="s">
        <v>791</v>
      </c>
      <c r="AD203" s="124" t="s">
        <v>791</v>
      </c>
      <c r="AE203" s="124" t="s">
        <v>791</v>
      </c>
      <c r="AF203" s="124" t="s">
        <v>791</v>
      </c>
      <c r="AG203" s="124" t="s">
        <v>791</v>
      </c>
      <c r="AH203" s="124" t="s">
        <v>791</v>
      </c>
      <c r="AI203" s="124" t="s">
        <v>791</v>
      </c>
      <c r="AJ203" s="124" t="s">
        <v>791</v>
      </c>
      <c r="AK203" s="124" t="s">
        <v>791</v>
      </c>
      <c r="AL203" s="124" t="s">
        <v>791</v>
      </c>
      <c r="AM203" s="124" t="s">
        <v>791</v>
      </c>
      <c r="AN203" s="124" t="s">
        <v>791</v>
      </c>
      <c r="AO203" s="124" t="s">
        <v>791</v>
      </c>
      <c r="AP203" s="124" t="s">
        <v>791</v>
      </c>
      <c r="AQ203" s="124" t="s">
        <v>791</v>
      </c>
      <c r="AR203" s="124" t="s">
        <v>791</v>
      </c>
      <c r="AS203" s="124" t="s">
        <v>791</v>
      </c>
      <c r="AT203" s="124" t="s">
        <v>791</v>
      </c>
      <c r="AU203" s="124" t="s">
        <v>791</v>
      </c>
      <c r="AV203" s="124" t="s">
        <v>791</v>
      </c>
      <c r="AW203" s="124" t="s">
        <v>791</v>
      </c>
      <c r="AX203" s="124" t="s">
        <v>791</v>
      </c>
      <c r="AY203" s="124" t="s">
        <v>791</v>
      </c>
      <c r="AZ203" s="124" t="s">
        <v>791</v>
      </c>
      <c r="BA203" s="124" t="s">
        <v>791</v>
      </c>
      <c r="BB203" s="124" t="s">
        <v>791</v>
      </c>
      <c r="BC203" s="124" t="s">
        <v>791</v>
      </c>
      <c r="BD203" s="124" t="s">
        <v>791</v>
      </c>
      <c r="BE203" s="124" t="s">
        <v>791</v>
      </c>
      <c r="BF203" s="124" t="s">
        <v>791</v>
      </c>
      <c r="BG203" s="124" t="s">
        <v>791</v>
      </c>
      <c r="BH203" s="124" t="s">
        <v>791</v>
      </c>
      <c r="BI203" s="124" t="s">
        <v>791</v>
      </c>
      <c r="BJ203" s="124" t="s">
        <v>791</v>
      </c>
      <c r="BK203" s="124" t="s">
        <v>791</v>
      </c>
      <c r="BL203" s="124" t="s">
        <v>791</v>
      </c>
      <c r="BM203" s="124" t="s">
        <v>791</v>
      </c>
      <c r="BN203" s="124" t="s">
        <v>791</v>
      </c>
      <c r="BO203" s="124" t="s">
        <v>791</v>
      </c>
      <c r="BP203" s="124" t="s">
        <v>791</v>
      </c>
      <c r="BQ203" s="124" t="s">
        <v>791</v>
      </c>
      <c r="BR203" s="124" t="s">
        <v>791</v>
      </c>
      <c r="BS203" s="124" t="s">
        <v>791</v>
      </c>
      <c r="BT203" s="124" t="s">
        <v>791</v>
      </c>
      <c r="BU203" s="124" t="s">
        <v>791</v>
      </c>
      <c r="BV203" s="124" t="s">
        <v>791</v>
      </c>
      <c r="BW203" s="124" t="s">
        <v>791</v>
      </c>
      <c r="BX203" s="124" t="s">
        <v>791</v>
      </c>
      <c r="BY203" s="124" t="s">
        <v>791</v>
      </c>
      <c r="BZ203" s="124" t="s">
        <v>791</v>
      </c>
      <c r="CA203" s="124" t="s">
        <v>791</v>
      </c>
      <c r="CB203" s="124" t="s">
        <v>791</v>
      </c>
      <c r="CC203" s="124" t="s">
        <v>791</v>
      </c>
      <c r="CD203" s="124" t="s">
        <v>791</v>
      </c>
      <c r="CE203" s="124" t="s">
        <v>791</v>
      </c>
      <c r="CF203" s="124" t="s">
        <v>791</v>
      </c>
      <c r="CG203" s="124" t="s">
        <v>791</v>
      </c>
      <c r="CH203" s="124" t="s">
        <v>791</v>
      </c>
      <c r="CI203" s="124" t="s">
        <v>791</v>
      </c>
      <c r="CJ203" s="124" t="s">
        <v>791</v>
      </c>
      <c r="CK203" s="124" t="s">
        <v>791</v>
      </c>
      <c r="CL203" s="124" t="s">
        <v>791</v>
      </c>
      <c r="CM203" s="124" t="s">
        <v>791</v>
      </c>
      <c r="CN203" s="124" t="s">
        <v>791</v>
      </c>
      <c r="CO203" s="124" t="s">
        <v>791</v>
      </c>
      <c r="CP203" s="124" t="s">
        <v>791</v>
      </c>
      <c r="CQ203" s="124" t="s">
        <v>791</v>
      </c>
      <c r="CR203" s="124" t="s">
        <v>791</v>
      </c>
      <c r="CS203" s="124" t="s">
        <v>791</v>
      </c>
      <c r="CT203" s="124" t="s">
        <v>791</v>
      </c>
      <c r="CU203" s="124" t="s">
        <v>791</v>
      </c>
      <c r="CV203" s="124" t="s">
        <v>791</v>
      </c>
      <c r="CW203" s="124" t="s">
        <v>791</v>
      </c>
      <c r="CX203" s="124" t="s">
        <v>791</v>
      </c>
      <c r="CY203" s="124" t="s">
        <v>791</v>
      </c>
      <c r="CZ203" s="124" t="s">
        <v>791</v>
      </c>
      <c r="DA203" s="124" t="s">
        <v>791</v>
      </c>
      <c r="DB203" s="124" t="s">
        <v>791</v>
      </c>
      <c r="DC203" s="124" t="s">
        <v>791</v>
      </c>
      <c r="DD203" s="124" t="s">
        <v>791</v>
      </c>
      <c r="DE203" s="124" t="s">
        <v>791</v>
      </c>
      <c r="DF203" s="124" t="s">
        <v>791</v>
      </c>
      <c r="DG203" s="124" t="s">
        <v>791</v>
      </c>
      <c r="DH203" s="124" t="s">
        <v>791</v>
      </c>
      <c r="DI203" s="124" t="s">
        <v>791</v>
      </c>
      <c r="DJ203" s="124" t="s">
        <v>791</v>
      </c>
      <c r="DK203" s="124" t="s">
        <v>791</v>
      </c>
      <c r="DL203" s="124" t="s">
        <v>791</v>
      </c>
      <c r="DM203" s="124" t="s">
        <v>791</v>
      </c>
      <c r="DN203" s="124" t="s">
        <v>791</v>
      </c>
      <c r="DO203" s="124" t="s">
        <v>791</v>
      </c>
      <c r="DP203" s="124" t="s">
        <v>791</v>
      </c>
      <c r="DQ203" s="124" t="s">
        <v>791</v>
      </c>
      <c r="DR203" s="124" t="s">
        <v>791</v>
      </c>
      <c r="DS203" s="124" t="s">
        <v>791</v>
      </c>
      <c r="DT203" s="124" t="s">
        <v>791</v>
      </c>
      <c r="DU203" s="124" t="s">
        <v>791</v>
      </c>
      <c r="DV203" s="124" t="s">
        <v>791</v>
      </c>
      <c r="DW203" s="124" t="s">
        <v>791</v>
      </c>
      <c r="DX203" s="124" t="s">
        <v>791</v>
      </c>
      <c r="DY203" s="124" t="s">
        <v>791</v>
      </c>
      <c r="DZ203" s="124" t="s">
        <v>791</v>
      </c>
      <c r="EA203" s="124" t="s">
        <v>791</v>
      </c>
      <c r="EB203" s="124" t="s">
        <v>791</v>
      </c>
      <c r="EC203" s="124" t="s">
        <v>791</v>
      </c>
      <c r="ED203" s="124" t="s">
        <v>791</v>
      </c>
      <c r="EE203" s="124" t="s">
        <v>791</v>
      </c>
      <c r="EF203" s="124" t="s">
        <v>791</v>
      </c>
      <c r="EG203" s="124" t="s">
        <v>791</v>
      </c>
      <c r="EH203" s="124" t="s">
        <v>791</v>
      </c>
      <c r="EI203" s="124" t="s">
        <v>791</v>
      </c>
      <c r="EJ203" s="124" t="s">
        <v>791</v>
      </c>
    </row>
    <row r="204" spans="1:140" ht="12.75">
      <c r="A204" s="10">
        <v>184</v>
      </c>
      <c r="B204" s="10" t="s">
        <v>362</v>
      </c>
      <c r="C204" s="10">
        <v>6</v>
      </c>
      <c r="D204" s="10" t="s">
        <v>363</v>
      </c>
      <c r="E204" s="10">
        <v>14.64231636375802</v>
      </c>
      <c r="F204" s="25">
        <v>0.5974017284274997</v>
      </c>
      <c r="G204" s="25">
        <v>24.51</v>
      </c>
      <c r="H204" s="54">
        <v>0.014642316363758021</v>
      </c>
      <c r="I204" s="111" t="s">
        <v>362</v>
      </c>
      <c r="J204" s="112" t="s">
        <v>781</v>
      </c>
      <c r="K204" s="113" t="s">
        <v>780</v>
      </c>
      <c r="L204" s="114">
        <v>24510.14</v>
      </c>
      <c r="M204" s="125">
        <v>869.707639368849</v>
      </c>
      <c r="N204" s="126">
        <v>780.1377418325576</v>
      </c>
      <c r="O204" s="127">
        <v>966.5416051730972</v>
      </c>
      <c r="P204" s="128">
        <v>376.7316302558859</v>
      </c>
      <c r="Q204" s="125">
        <v>189.46109650944467</v>
      </c>
      <c r="R204" s="57">
        <v>35.03961625678189</v>
      </c>
      <c r="S204" s="55">
        <v>0.39160159835888336</v>
      </c>
      <c r="T204" s="56">
        <v>0.1207867437721694</v>
      </c>
      <c r="U204" s="56">
        <v>0.05974017284274998</v>
      </c>
      <c r="V204" s="56">
        <v>0.06220160309161841</v>
      </c>
      <c r="W204" s="57">
        <v>0.02447966433484264</v>
      </c>
      <c r="X204" s="55">
        <v>57.35263038073222</v>
      </c>
      <c r="Y204" s="55">
        <v>5.767547635386824</v>
      </c>
      <c r="Z204" s="55">
        <v>3.701821368625393</v>
      </c>
      <c r="AA204" s="55">
        <v>0</v>
      </c>
      <c r="AB204" s="55">
        <v>0.005377366265553766</v>
      </c>
      <c r="AC204" s="56">
        <v>0.3253367789820866</v>
      </c>
      <c r="AD204" s="56">
        <v>1.7350108975305731</v>
      </c>
      <c r="AE204" s="55">
        <v>24.263341621059695</v>
      </c>
      <c r="AF204" s="55">
        <v>3.8389866398151953</v>
      </c>
      <c r="AG204" s="55">
        <v>1.8140671575111362</v>
      </c>
      <c r="AH204" s="55">
        <v>0.5028584088054985</v>
      </c>
      <c r="AI204" s="55">
        <v>0.26398054029883145</v>
      </c>
      <c r="AJ204" s="56">
        <v>3.557711216663797E-05</v>
      </c>
      <c r="AK204" s="57">
        <v>0</v>
      </c>
      <c r="AL204" s="56">
        <v>0</v>
      </c>
      <c r="AM204" s="56">
        <v>0.2602971668052488</v>
      </c>
      <c r="AN204" s="56">
        <v>0.0036474699858915537</v>
      </c>
      <c r="AO204" s="56">
        <v>0</v>
      </c>
      <c r="AP204" s="55">
        <v>0.004109319653008918</v>
      </c>
      <c r="AQ204" s="55">
        <v>0.0011880797090510294</v>
      </c>
      <c r="AR204" s="55">
        <v>0</v>
      </c>
      <c r="AS204" s="55">
        <v>0</v>
      </c>
      <c r="AT204" s="55">
        <v>0.017929722147649912</v>
      </c>
      <c r="AU204" s="56">
        <v>0.0009477710041639909</v>
      </c>
      <c r="AV204" s="56">
        <v>0</v>
      </c>
      <c r="AW204" s="56">
        <v>0.016188810019037016</v>
      </c>
      <c r="AX204" s="55">
        <v>96.35040844319943</v>
      </c>
      <c r="AY204" s="56">
        <v>91.48348397846769</v>
      </c>
      <c r="AZ204" s="56">
        <v>4.833652520956633</v>
      </c>
      <c r="BA204" s="56">
        <v>0.033268271825456726</v>
      </c>
      <c r="BB204" s="55">
        <v>8.1517282235026</v>
      </c>
      <c r="BC204" s="55">
        <v>58.36690447300587</v>
      </c>
      <c r="BD204" s="56">
        <v>29.637733607396775</v>
      </c>
      <c r="BE204" s="56">
        <v>14.858279063277484</v>
      </c>
      <c r="BF204" s="55">
        <v>24.401492606733377</v>
      </c>
      <c r="BG204" s="56">
        <v>13.487564738512305</v>
      </c>
      <c r="BH204" s="56">
        <v>0.5849815627328118</v>
      </c>
      <c r="BI204" s="56">
        <v>0.04108993257484454</v>
      </c>
      <c r="BJ204" s="56">
        <v>6.427168510665381</v>
      </c>
      <c r="BK204" s="129">
        <v>378.07360545472204</v>
      </c>
      <c r="BL204" s="55">
        <v>53.81903163343824</v>
      </c>
      <c r="BM204" s="56">
        <v>2.7810636740549013</v>
      </c>
      <c r="BN204" s="56">
        <v>0.7165593505381855</v>
      </c>
      <c r="BO204" s="56">
        <v>2.652217816789296</v>
      </c>
      <c r="BP204" s="56">
        <v>2.5709844986605543</v>
      </c>
      <c r="BQ204" s="56">
        <v>0.3993188125404425</v>
      </c>
      <c r="BR204" s="56">
        <v>1.3553264077642966</v>
      </c>
      <c r="BS204" s="56">
        <v>7.439933023638381</v>
      </c>
      <c r="BT204" s="56">
        <v>0.15361193367316547</v>
      </c>
      <c r="BU204" s="56">
        <v>6.044245361307605</v>
      </c>
      <c r="BV204" s="56">
        <v>0.5405224123566819</v>
      </c>
      <c r="BW204" s="56">
        <v>0.25908950336472986</v>
      </c>
      <c r="BX204" s="56">
        <v>0.9333178023462942</v>
      </c>
      <c r="BY204" s="56">
        <v>1.2060514546224543</v>
      </c>
      <c r="BZ204" s="56">
        <v>4.869099074913485</v>
      </c>
      <c r="CA204" s="56">
        <v>7.728462587321003</v>
      </c>
      <c r="CB204" s="56">
        <v>5.609906756958549</v>
      </c>
      <c r="CC204" s="55">
        <v>6.551786321905954</v>
      </c>
      <c r="CD204" s="55">
        <v>6.963562835626398</v>
      </c>
      <c r="CE204" s="55">
        <v>6.469648888174445</v>
      </c>
      <c r="CF204" s="55">
        <v>16.492133459866</v>
      </c>
      <c r="CG204" s="56">
        <v>0.06211102833357949</v>
      </c>
      <c r="CH204" s="56">
        <v>0.012655986461113645</v>
      </c>
      <c r="CI204" s="56">
        <v>0.1026301767350166</v>
      </c>
      <c r="CJ204" s="56">
        <v>1.6233448686951606</v>
      </c>
      <c r="CK204" s="56">
        <v>1.5843357075887776</v>
      </c>
      <c r="CL204" s="56">
        <v>0.74099821543247</v>
      </c>
      <c r="CM204" s="56">
        <v>1.0483302012962799</v>
      </c>
      <c r="CN204" s="56">
        <v>0.16196521113302495</v>
      </c>
      <c r="CO204" s="56">
        <v>4.35432437350419</v>
      </c>
      <c r="CP204" s="56">
        <v>0.0025985163691435464</v>
      </c>
      <c r="CQ204" s="56">
        <v>0</v>
      </c>
      <c r="CR204" s="56">
        <v>0</v>
      </c>
      <c r="CS204" s="56">
        <v>0</v>
      </c>
      <c r="CT204" s="56">
        <v>0</v>
      </c>
      <c r="CU204" s="55">
        <v>0.20327015675961052</v>
      </c>
      <c r="CV204" s="56">
        <v>0</v>
      </c>
      <c r="CW204" s="56">
        <v>0</v>
      </c>
      <c r="CX204" s="56">
        <v>0</v>
      </c>
      <c r="CY204" s="56">
        <v>0</v>
      </c>
      <c r="CZ204" s="55">
        <v>186.64275275457425</v>
      </c>
      <c r="DA204" s="56">
        <v>2.8337108641566306</v>
      </c>
      <c r="DB204" s="56">
        <v>17.439251672981058</v>
      </c>
      <c r="DC204" s="56">
        <v>89.90638160369545</v>
      </c>
      <c r="DD204" s="56">
        <v>33.82704056361979</v>
      </c>
      <c r="DE204" s="56">
        <v>8.691733298953006</v>
      </c>
      <c r="DF204" s="130">
        <v>25.07061159177385</v>
      </c>
      <c r="DG204" s="131">
        <v>10.684516693907094</v>
      </c>
      <c r="DH204" s="131">
        <v>1.667068813152434</v>
      </c>
      <c r="DI204" s="55">
        <v>25.776413353820093</v>
      </c>
      <c r="DJ204" s="56">
        <v>1.566900882655097</v>
      </c>
      <c r="DK204" s="56">
        <v>10.648054233880346</v>
      </c>
      <c r="DL204" s="56">
        <v>0.14050837734912977</v>
      </c>
      <c r="DM204" s="55">
        <v>14.485918889080194</v>
      </c>
      <c r="DN204" s="56">
        <v>10.029681593005998</v>
      </c>
      <c r="DO204" s="56">
        <v>0.35514403426500213</v>
      </c>
      <c r="DP204" s="55">
        <v>0.3651109295989334</v>
      </c>
      <c r="DQ204" s="55">
        <v>0.8505655210455755</v>
      </c>
      <c r="DR204" s="56">
        <v>0.12690135592860752</v>
      </c>
      <c r="DS204" s="56">
        <v>0.03516381383378471</v>
      </c>
      <c r="DT204" s="55">
        <v>34.366531566119164</v>
      </c>
      <c r="DU204" s="55">
        <v>0.016369551540709272</v>
      </c>
      <c r="DV204" s="56">
        <v>0</v>
      </c>
      <c r="DW204" s="56">
        <v>0</v>
      </c>
      <c r="DX204" s="56">
        <v>0</v>
      </c>
      <c r="DY204" s="132">
        <v>114.90232205935992</v>
      </c>
      <c r="DZ204" s="55">
        <v>96.76244199339538</v>
      </c>
      <c r="EA204" s="56">
        <v>52.73515369557253</v>
      </c>
      <c r="EB204" s="56">
        <v>4.104342121260834</v>
      </c>
      <c r="EC204" s="56">
        <v>5.894111579942016</v>
      </c>
      <c r="ED204" s="56">
        <v>8.374697166152458</v>
      </c>
      <c r="EE204" s="56">
        <v>6.46580150092982</v>
      </c>
      <c r="EF204" s="56">
        <v>19.188356329258013</v>
      </c>
      <c r="EG204" s="55">
        <v>18.139871906076422</v>
      </c>
      <c r="EH204" s="56">
        <v>6.882424988188562</v>
      </c>
      <c r="EI204" s="56">
        <v>2.8931434092175725</v>
      </c>
      <c r="EJ204" s="56">
        <v>7.568067746655058</v>
      </c>
    </row>
    <row r="205" spans="1:140" ht="12.75">
      <c r="A205" s="7">
        <v>185</v>
      </c>
      <c r="B205" s="7" t="s">
        <v>364</v>
      </c>
      <c r="C205" s="7">
        <v>5</v>
      </c>
      <c r="D205" s="7" t="s">
        <v>365</v>
      </c>
      <c r="E205" s="7">
        <v>0</v>
      </c>
      <c r="F205" s="24">
        <v>0</v>
      </c>
      <c r="G205" s="24">
        <v>0.087</v>
      </c>
      <c r="H205" s="54">
        <v>0</v>
      </c>
      <c r="I205" s="111" t="s">
        <v>364</v>
      </c>
      <c r="J205" s="112" t="s">
        <v>775</v>
      </c>
      <c r="K205" s="113" t="s">
        <v>778</v>
      </c>
      <c r="L205" s="114">
        <v>86.508</v>
      </c>
      <c r="M205" s="115">
        <v>806.8839876080826</v>
      </c>
      <c r="N205" s="116">
        <v>800.5013409164471</v>
      </c>
      <c r="O205" s="117">
        <v>808.8964026448423</v>
      </c>
      <c r="P205" s="118">
        <v>270.585494983123</v>
      </c>
      <c r="Q205" s="115">
        <v>129.24423174735284</v>
      </c>
      <c r="R205" s="53">
        <v>6.930341702501503</v>
      </c>
      <c r="S205" s="53">
        <v>0</v>
      </c>
      <c r="T205" s="54">
        <v>0</v>
      </c>
      <c r="U205" s="54">
        <v>0</v>
      </c>
      <c r="V205" s="54">
        <v>0</v>
      </c>
      <c r="W205" s="53">
        <v>0</v>
      </c>
      <c r="X205" s="53">
        <v>33.26085448744625</v>
      </c>
      <c r="Y205" s="53">
        <v>3.8752485319276833</v>
      </c>
      <c r="Z205" s="53">
        <v>0.05340546539048412</v>
      </c>
      <c r="AA205" s="53">
        <v>0</v>
      </c>
      <c r="AB205" s="53">
        <v>0</v>
      </c>
      <c r="AC205" s="54">
        <v>2.665880612197716</v>
      </c>
      <c r="AD205" s="54">
        <v>1.155962454339483</v>
      </c>
      <c r="AE205" s="53">
        <v>2.043048041799602</v>
      </c>
      <c r="AF205" s="53">
        <v>1.3031164747768993</v>
      </c>
      <c r="AG205" s="53">
        <v>0</v>
      </c>
      <c r="AH205" s="53">
        <v>1.14914227585888</v>
      </c>
      <c r="AI205" s="53">
        <v>0</v>
      </c>
      <c r="AJ205" s="54">
        <v>0</v>
      </c>
      <c r="AK205" s="53">
        <v>0</v>
      </c>
      <c r="AL205" s="54">
        <v>0</v>
      </c>
      <c r="AM205" s="54">
        <v>0</v>
      </c>
      <c r="AN205" s="54">
        <v>0</v>
      </c>
      <c r="AO205" s="54">
        <v>0</v>
      </c>
      <c r="AP205" s="53">
        <v>0</v>
      </c>
      <c r="AQ205" s="53">
        <v>0.6365885236047534</v>
      </c>
      <c r="AR205" s="53">
        <v>0</v>
      </c>
      <c r="AS205" s="53">
        <v>0</v>
      </c>
      <c r="AT205" s="53">
        <v>0</v>
      </c>
      <c r="AU205" s="54">
        <v>0</v>
      </c>
      <c r="AV205" s="54">
        <v>0</v>
      </c>
      <c r="AW205" s="54">
        <v>0</v>
      </c>
      <c r="AX205" s="53">
        <v>32.08558746011929</v>
      </c>
      <c r="AY205" s="54">
        <v>31.243584408378414</v>
      </c>
      <c r="AZ205" s="54">
        <v>0.8421186479863134</v>
      </c>
      <c r="BA205" s="54">
        <v>0</v>
      </c>
      <c r="BB205" s="53">
        <v>1.525408054746382</v>
      </c>
      <c r="BC205" s="53">
        <v>76.63360614047257</v>
      </c>
      <c r="BD205" s="54">
        <v>0</v>
      </c>
      <c r="BE205" s="54">
        <v>2.2970129930179866</v>
      </c>
      <c r="BF205" s="53">
        <v>31.09666158043187</v>
      </c>
      <c r="BG205" s="54">
        <v>19.35936560780506</v>
      </c>
      <c r="BH205" s="54">
        <v>0</v>
      </c>
      <c r="BI205" s="54">
        <v>0</v>
      </c>
      <c r="BJ205" s="54">
        <v>11.737295972626809</v>
      </c>
      <c r="BK205" s="119">
        <v>517.8123410551625</v>
      </c>
      <c r="BL205" s="53">
        <v>36.61372358625792</v>
      </c>
      <c r="BM205" s="54">
        <v>4.826836824339946</v>
      </c>
      <c r="BN205" s="54">
        <v>1.6766079437739863</v>
      </c>
      <c r="BO205" s="54">
        <v>3.3970268645674393</v>
      </c>
      <c r="BP205" s="54">
        <v>0</v>
      </c>
      <c r="BQ205" s="54">
        <v>4.032806214454155</v>
      </c>
      <c r="BR205" s="54">
        <v>0</v>
      </c>
      <c r="BS205" s="54">
        <v>3.2466361492578724</v>
      </c>
      <c r="BT205" s="54">
        <v>0</v>
      </c>
      <c r="BU205" s="54">
        <v>7.361631294215565</v>
      </c>
      <c r="BV205" s="54">
        <v>5.041383455865354</v>
      </c>
      <c r="BW205" s="54">
        <v>0</v>
      </c>
      <c r="BX205" s="54">
        <v>0</v>
      </c>
      <c r="BY205" s="54">
        <v>0</v>
      </c>
      <c r="BZ205" s="54">
        <v>0</v>
      </c>
      <c r="CA205" s="54">
        <v>0</v>
      </c>
      <c r="CB205" s="54">
        <v>2.0743746243122025</v>
      </c>
      <c r="CC205" s="53">
        <v>0</v>
      </c>
      <c r="CD205" s="53">
        <v>61.33259351736256</v>
      </c>
      <c r="CE205" s="53">
        <v>33.34893882646691</v>
      </c>
      <c r="CF205" s="53">
        <v>13.524182734544784</v>
      </c>
      <c r="CG205" s="54">
        <v>0</v>
      </c>
      <c r="CH205" s="54">
        <v>0</v>
      </c>
      <c r="CI205" s="54">
        <v>0</v>
      </c>
      <c r="CJ205" s="54">
        <v>1.6736024413927038</v>
      </c>
      <c r="CK205" s="54">
        <v>0</v>
      </c>
      <c r="CL205" s="54">
        <v>2.311924908678966</v>
      </c>
      <c r="CM205" s="54">
        <v>5.779812271697415</v>
      </c>
      <c r="CN205" s="54">
        <v>0</v>
      </c>
      <c r="CO205" s="54">
        <v>0.05987885513478522</v>
      </c>
      <c r="CP205" s="54">
        <v>0</v>
      </c>
      <c r="CQ205" s="54">
        <v>0</v>
      </c>
      <c r="CR205" s="54">
        <v>0</v>
      </c>
      <c r="CS205" s="54">
        <v>0</v>
      </c>
      <c r="CT205" s="54">
        <v>0</v>
      </c>
      <c r="CU205" s="53">
        <v>0.7108013131733482</v>
      </c>
      <c r="CV205" s="54">
        <v>0</v>
      </c>
      <c r="CW205" s="54">
        <v>0</v>
      </c>
      <c r="CX205" s="54">
        <v>0</v>
      </c>
      <c r="CY205" s="54">
        <v>0</v>
      </c>
      <c r="CZ205" s="53">
        <v>164.56558930965923</v>
      </c>
      <c r="DA205" s="54">
        <v>0</v>
      </c>
      <c r="DB205" s="54">
        <v>13.974776899246313</v>
      </c>
      <c r="DC205" s="54">
        <v>8.601516622740094</v>
      </c>
      <c r="DD205" s="54">
        <v>94.18516206593611</v>
      </c>
      <c r="DE205" s="54">
        <v>0</v>
      </c>
      <c r="DF205" s="120">
        <v>33.59434965552319</v>
      </c>
      <c r="DG205" s="121">
        <v>0.7559994451380219</v>
      </c>
      <c r="DH205" s="121">
        <v>20.23916863180284</v>
      </c>
      <c r="DI205" s="53">
        <v>144.86868266518704</v>
      </c>
      <c r="DJ205" s="54">
        <v>10.057913718962407</v>
      </c>
      <c r="DK205" s="54">
        <v>12.302214824062515</v>
      </c>
      <c r="DL205" s="54">
        <v>0</v>
      </c>
      <c r="DM205" s="53">
        <v>8.036250982568086</v>
      </c>
      <c r="DN205" s="54">
        <v>4.412539880704675</v>
      </c>
      <c r="DO205" s="54">
        <v>0</v>
      </c>
      <c r="DP205" s="53">
        <v>11.841101401026494</v>
      </c>
      <c r="DQ205" s="53">
        <v>4.405950894714939</v>
      </c>
      <c r="DR205" s="54">
        <v>0.32228233226984787</v>
      </c>
      <c r="DS205" s="54">
        <v>0</v>
      </c>
      <c r="DT205" s="53">
        <v>4.375664678411246</v>
      </c>
      <c r="DU205" s="53">
        <v>0.5943958940213623</v>
      </c>
      <c r="DV205" s="54">
        <v>0</v>
      </c>
      <c r="DW205" s="54">
        <v>0</v>
      </c>
      <c r="DX205" s="54">
        <v>0</v>
      </c>
      <c r="DY205" s="122">
        <v>18.486151569797013</v>
      </c>
      <c r="DZ205" s="53">
        <v>11.992185693808667</v>
      </c>
      <c r="EA205" s="54">
        <v>5.324825449669395</v>
      </c>
      <c r="EB205" s="54">
        <v>0</v>
      </c>
      <c r="EC205" s="54">
        <v>0</v>
      </c>
      <c r="ED205" s="54">
        <v>0</v>
      </c>
      <c r="EE205" s="54">
        <v>0</v>
      </c>
      <c r="EF205" s="54">
        <v>6.667475840384705</v>
      </c>
      <c r="EG205" s="53">
        <v>6.493965875988348</v>
      </c>
      <c r="EH205" s="54">
        <v>0</v>
      </c>
      <c r="EI205" s="54">
        <v>6.493965875988348</v>
      </c>
      <c r="EJ205" s="54">
        <v>0</v>
      </c>
    </row>
    <row r="206" spans="1:140" ht="12.75">
      <c r="A206" s="15">
        <v>186</v>
      </c>
      <c r="B206" s="15" t="s">
        <v>366</v>
      </c>
      <c r="C206" s="15">
        <v>3</v>
      </c>
      <c r="D206" s="15" t="s">
        <v>367</v>
      </c>
      <c r="E206" s="15">
        <v>8.12778584843572</v>
      </c>
      <c r="F206" s="22">
        <v>2.5093503700017656</v>
      </c>
      <c r="G206" s="22">
        <v>3.239</v>
      </c>
      <c r="H206" s="54">
        <v>0.00812778584843572</v>
      </c>
      <c r="I206" s="111" t="s">
        <v>366</v>
      </c>
      <c r="J206" s="112" t="s">
        <v>779</v>
      </c>
      <c r="K206" s="113" t="s">
        <v>780</v>
      </c>
      <c r="L206" s="114">
        <v>3239.444</v>
      </c>
      <c r="M206" s="125">
        <v>2141.224975643969</v>
      </c>
      <c r="N206" s="126">
        <v>1640.6477098330545</v>
      </c>
      <c r="O206" s="127">
        <v>2891.8772604496353</v>
      </c>
      <c r="P206" s="128">
        <v>1617.9109748463009</v>
      </c>
      <c r="Q206" s="125">
        <v>1135.6874821728668</v>
      </c>
      <c r="R206" s="57">
        <v>56.36726549370818</v>
      </c>
      <c r="S206" s="55">
        <v>32.23389569321155</v>
      </c>
      <c r="T206" s="56">
        <v>30.783359737041295</v>
      </c>
      <c r="U206" s="56">
        <v>0.25093503700017655</v>
      </c>
      <c r="V206" s="56">
        <v>0.112222961718122</v>
      </c>
      <c r="W206" s="57">
        <v>216.4568981590668</v>
      </c>
      <c r="X206" s="55">
        <v>150.38346086550655</v>
      </c>
      <c r="Y206" s="55">
        <v>154.77955476310132</v>
      </c>
      <c r="Z206" s="55">
        <v>27.93080232286775</v>
      </c>
      <c r="AA206" s="55">
        <v>0</v>
      </c>
      <c r="AB206" s="55">
        <v>0.2811778811425664</v>
      </c>
      <c r="AC206" s="56">
        <v>107.18512189128751</v>
      </c>
      <c r="AD206" s="56">
        <v>19.382418711359108</v>
      </c>
      <c r="AE206" s="55">
        <v>11.824637190826573</v>
      </c>
      <c r="AF206" s="55">
        <v>11.397801598052013</v>
      </c>
      <c r="AG206" s="55">
        <v>5.12075220315585</v>
      </c>
      <c r="AH206" s="55">
        <v>205.226730266058</v>
      </c>
      <c r="AI206" s="55">
        <v>10.775256494633028</v>
      </c>
      <c r="AJ206" s="56">
        <v>4.940011310582927</v>
      </c>
      <c r="AK206" s="57">
        <v>0</v>
      </c>
      <c r="AL206" s="56">
        <v>4.5529881053662296</v>
      </c>
      <c r="AM206" s="56">
        <v>1.2822601656333619</v>
      </c>
      <c r="AN206" s="56">
        <v>0</v>
      </c>
      <c r="AO206" s="56">
        <v>0</v>
      </c>
      <c r="AP206" s="55">
        <v>0.2195006303550856</v>
      </c>
      <c r="AQ206" s="55">
        <v>0.006547419865878219</v>
      </c>
      <c r="AR206" s="55">
        <v>0</v>
      </c>
      <c r="AS206" s="55">
        <v>0</v>
      </c>
      <c r="AT206" s="55">
        <v>0.27575719784012315</v>
      </c>
      <c r="AU206" s="56">
        <v>0.0419238610082471</v>
      </c>
      <c r="AV206" s="56">
        <v>0.00917441388090055</v>
      </c>
      <c r="AW206" s="56">
        <v>0.21130169251266576</v>
      </c>
      <c r="AX206" s="55">
        <v>263.5857881784652</v>
      </c>
      <c r="AY206" s="56">
        <v>245.80523694806888</v>
      </c>
      <c r="AZ206" s="56">
        <v>16.439388981565973</v>
      </c>
      <c r="BA206" s="56">
        <v>1.3411900313757545</v>
      </c>
      <c r="BB206" s="55">
        <v>36.981654876577586</v>
      </c>
      <c r="BC206" s="55">
        <v>119.55474457962538</v>
      </c>
      <c r="BD206" s="56">
        <v>51.54202387817169</v>
      </c>
      <c r="BE206" s="56">
        <v>49.274813826076326</v>
      </c>
      <c r="BF206" s="55">
        <v>62.10127416927102</v>
      </c>
      <c r="BG206" s="56">
        <v>20.206016834987732</v>
      </c>
      <c r="BH206" s="56">
        <v>1.0340879484257175</v>
      </c>
      <c r="BI206" s="56">
        <v>23.0837637569904</v>
      </c>
      <c r="BJ206" s="56">
        <v>15.52362072009888</v>
      </c>
      <c r="BK206" s="129">
        <v>313.0713171766513</v>
      </c>
      <c r="BL206" s="55">
        <v>57.69412899250613</v>
      </c>
      <c r="BM206" s="56">
        <v>2.392987809019079</v>
      </c>
      <c r="BN206" s="56">
        <v>0.9235195916336261</v>
      </c>
      <c r="BO206" s="56">
        <v>2.635328778642261</v>
      </c>
      <c r="BP206" s="56">
        <v>3.2935003661122098</v>
      </c>
      <c r="BQ206" s="56">
        <v>5.754654193744359</v>
      </c>
      <c r="BR206" s="56">
        <v>1.0515909520275701</v>
      </c>
      <c r="BS206" s="56">
        <v>1.047090179672808</v>
      </c>
      <c r="BT206" s="56">
        <v>2.5204788229091166</v>
      </c>
      <c r="BU206" s="56">
        <v>5.3142792405116435</v>
      </c>
      <c r="BV206" s="56">
        <v>7.482336475024726</v>
      </c>
      <c r="BW206" s="56">
        <v>0.5799235918262516</v>
      </c>
      <c r="BX206" s="56">
        <v>2.0575290080643467</v>
      </c>
      <c r="BY206" s="56">
        <v>7.27633198783495</v>
      </c>
      <c r="BZ206" s="56">
        <v>3.169587126679764</v>
      </c>
      <c r="CA206" s="56">
        <v>4.805929659534168</v>
      </c>
      <c r="CB206" s="56">
        <v>0.8383506552358985</v>
      </c>
      <c r="CC206" s="55">
        <v>1.2730147519142172</v>
      </c>
      <c r="CD206" s="55">
        <v>10.23073095259557</v>
      </c>
      <c r="CE206" s="55">
        <v>3.80265255395679</v>
      </c>
      <c r="CF206" s="55">
        <v>13.498424420980884</v>
      </c>
      <c r="CG206" s="56">
        <v>0</v>
      </c>
      <c r="CH206" s="56">
        <v>0</v>
      </c>
      <c r="CI206" s="56">
        <v>0</v>
      </c>
      <c r="CJ206" s="56">
        <v>6.242012518197567</v>
      </c>
      <c r="CK206" s="56">
        <v>1.1362320200627023</v>
      </c>
      <c r="CL206" s="56">
        <v>0.8051350787357336</v>
      </c>
      <c r="CM206" s="56">
        <v>0.5746665168467182</v>
      </c>
      <c r="CN206" s="56">
        <v>0.04291785874366095</v>
      </c>
      <c r="CO206" s="56">
        <v>0.20363988388130802</v>
      </c>
      <c r="CP206" s="56">
        <v>0</v>
      </c>
      <c r="CQ206" s="56">
        <v>0</v>
      </c>
      <c r="CR206" s="56">
        <v>0</v>
      </c>
      <c r="CS206" s="56">
        <v>0</v>
      </c>
      <c r="CT206" s="56">
        <v>0</v>
      </c>
      <c r="CU206" s="55">
        <v>0</v>
      </c>
      <c r="CV206" s="56">
        <v>0</v>
      </c>
      <c r="CW206" s="56">
        <v>0</v>
      </c>
      <c r="CX206" s="56">
        <v>0</v>
      </c>
      <c r="CY206" s="56">
        <v>0</v>
      </c>
      <c r="CZ206" s="55">
        <v>138.17664389321132</v>
      </c>
      <c r="DA206" s="56">
        <v>4.0162787194345695</v>
      </c>
      <c r="DB206" s="56">
        <v>7.353246421299458</v>
      </c>
      <c r="DC206" s="56">
        <v>44.52563464594541</v>
      </c>
      <c r="DD206" s="56">
        <v>48.12458557703112</v>
      </c>
      <c r="DE206" s="56">
        <v>6.045904791069084</v>
      </c>
      <c r="DF206" s="130">
        <v>36.39214013268944</v>
      </c>
      <c r="DG206" s="131">
        <v>14.319451115685286</v>
      </c>
      <c r="DH206" s="131">
        <v>6.657503571600559</v>
      </c>
      <c r="DI206" s="55">
        <v>23.84981805519713</v>
      </c>
      <c r="DJ206" s="56">
        <v>2.293930686870957</v>
      </c>
      <c r="DK206" s="56">
        <v>7.8402898769048015</v>
      </c>
      <c r="DL206" s="56">
        <v>0.2932756361894202</v>
      </c>
      <c r="DM206" s="55">
        <v>11.693343055166258</v>
      </c>
      <c r="DN206" s="56">
        <v>10.924615458702172</v>
      </c>
      <c r="DO206" s="56">
        <v>0.25866784546977817</v>
      </c>
      <c r="DP206" s="55">
        <v>7.050793284279648</v>
      </c>
      <c r="DQ206" s="55">
        <v>0.3645594737862423</v>
      </c>
      <c r="DR206" s="56">
        <v>0.05541691722406685</v>
      </c>
      <c r="DS206" s="56">
        <v>0</v>
      </c>
      <c r="DT206" s="55">
        <v>9.04504908867077</v>
      </c>
      <c r="DU206" s="55">
        <v>0</v>
      </c>
      <c r="DV206" s="56">
        <v>0</v>
      </c>
      <c r="DW206" s="56">
        <v>0</v>
      </c>
      <c r="DX206" s="56">
        <v>0</v>
      </c>
      <c r="DY206" s="132">
        <v>210.24268362101645</v>
      </c>
      <c r="DZ206" s="55">
        <v>111.0833217058236</v>
      </c>
      <c r="EA206" s="56">
        <v>48.107761702316814</v>
      </c>
      <c r="EB206" s="56">
        <v>7.67439721137331</v>
      </c>
      <c r="EC206" s="56">
        <v>4.312122697598724</v>
      </c>
      <c r="ED206" s="56">
        <v>10.626530355209105</v>
      </c>
      <c r="EE206" s="56">
        <v>11.903700141135332</v>
      </c>
      <c r="EF206" s="56">
        <v>28.458806511240816</v>
      </c>
      <c r="EG206" s="55">
        <v>99.15936191519286</v>
      </c>
      <c r="EH206" s="56">
        <v>6.693926488619653</v>
      </c>
      <c r="EI206" s="56">
        <v>32.84776646856683</v>
      </c>
      <c r="EJ206" s="56">
        <v>59.61766895800638</v>
      </c>
    </row>
    <row r="207" spans="1:140" ht="12.75">
      <c r="A207" s="6">
        <v>187</v>
      </c>
      <c r="B207" s="6" t="s">
        <v>368</v>
      </c>
      <c r="C207" s="6">
        <v>11</v>
      </c>
      <c r="D207" s="6" t="s">
        <v>369</v>
      </c>
      <c r="E207" s="6">
        <v>0</v>
      </c>
      <c r="F207" s="30">
        <v>0</v>
      </c>
      <c r="G207" s="30">
        <v>0.033</v>
      </c>
      <c r="H207" s="54" t="e">
        <v>#VALUE!</v>
      </c>
      <c r="I207" s="123"/>
      <c r="M207" s="124" t="s">
        <v>791</v>
      </c>
      <c r="N207" s="124" t="s">
        <v>791</v>
      </c>
      <c r="O207" s="124" t="s">
        <v>791</v>
      </c>
      <c r="P207" s="124" t="s">
        <v>791</v>
      </c>
      <c r="Q207" s="124" t="s">
        <v>791</v>
      </c>
      <c r="R207" s="124" t="s">
        <v>791</v>
      </c>
      <c r="S207" s="124" t="s">
        <v>791</v>
      </c>
      <c r="T207" s="124" t="s">
        <v>791</v>
      </c>
      <c r="U207" s="124" t="s">
        <v>791</v>
      </c>
      <c r="V207" s="124" t="s">
        <v>791</v>
      </c>
      <c r="W207" s="124" t="s">
        <v>791</v>
      </c>
      <c r="X207" s="124" t="s">
        <v>791</v>
      </c>
      <c r="Y207" s="124" t="s">
        <v>791</v>
      </c>
      <c r="Z207" s="124" t="s">
        <v>791</v>
      </c>
      <c r="AA207" s="124" t="s">
        <v>791</v>
      </c>
      <c r="AB207" s="124" t="s">
        <v>791</v>
      </c>
      <c r="AC207" s="124" t="s">
        <v>791</v>
      </c>
      <c r="AD207" s="124" t="s">
        <v>791</v>
      </c>
      <c r="AE207" s="124" t="s">
        <v>791</v>
      </c>
      <c r="AF207" s="124" t="s">
        <v>791</v>
      </c>
      <c r="AG207" s="124" t="s">
        <v>791</v>
      </c>
      <c r="AH207" s="124" t="s">
        <v>791</v>
      </c>
      <c r="AI207" s="124" t="s">
        <v>791</v>
      </c>
      <c r="AJ207" s="124" t="s">
        <v>791</v>
      </c>
      <c r="AK207" s="124" t="s">
        <v>791</v>
      </c>
      <c r="AL207" s="124" t="s">
        <v>791</v>
      </c>
      <c r="AM207" s="124" t="s">
        <v>791</v>
      </c>
      <c r="AN207" s="124" t="s">
        <v>791</v>
      </c>
      <c r="AO207" s="124" t="s">
        <v>791</v>
      </c>
      <c r="AP207" s="124" t="s">
        <v>791</v>
      </c>
      <c r="AQ207" s="124" t="s">
        <v>791</v>
      </c>
      <c r="AR207" s="124" t="s">
        <v>791</v>
      </c>
      <c r="AS207" s="124" t="s">
        <v>791</v>
      </c>
      <c r="AT207" s="124" t="s">
        <v>791</v>
      </c>
      <c r="AU207" s="124" t="s">
        <v>791</v>
      </c>
      <c r="AV207" s="124" t="s">
        <v>791</v>
      </c>
      <c r="AW207" s="124" t="s">
        <v>791</v>
      </c>
      <c r="AX207" s="124" t="s">
        <v>791</v>
      </c>
      <c r="AY207" s="124" t="s">
        <v>791</v>
      </c>
      <c r="AZ207" s="124" t="s">
        <v>791</v>
      </c>
      <c r="BA207" s="124" t="s">
        <v>791</v>
      </c>
      <c r="BB207" s="124" t="s">
        <v>791</v>
      </c>
      <c r="BC207" s="124" t="s">
        <v>791</v>
      </c>
      <c r="BD207" s="124" t="s">
        <v>791</v>
      </c>
      <c r="BE207" s="124" t="s">
        <v>791</v>
      </c>
      <c r="BF207" s="124" t="s">
        <v>791</v>
      </c>
      <c r="BG207" s="124" t="s">
        <v>791</v>
      </c>
      <c r="BH207" s="124" t="s">
        <v>791</v>
      </c>
      <c r="BI207" s="124" t="s">
        <v>791</v>
      </c>
      <c r="BJ207" s="124" t="s">
        <v>791</v>
      </c>
      <c r="BK207" s="124" t="s">
        <v>791</v>
      </c>
      <c r="BL207" s="124" t="s">
        <v>791</v>
      </c>
      <c r="BM207" s="124" t="s">
        <v>791</v>
      </c>
      <c r="BN207" s="124" t="s">
        <v>791</v>
      </c>
      <c r="BO207" s="124" t="s">
        <v>791</v>
      </c>
      <c r="BP207" s="124" t="s">
        <v>791</v>
      </c>
      <c r="BQ207" s="124" t="s">
        <v>791</v>
      </c>
      <c r="BR207" s="124" t="s">
        <v>791</v>
      </c>
      <c r="BS207" s="124" t="s">
        <v>791</v>
      </c>
      <c r="BT207" s="124" t="s">
        <v>791</v>
      </c>
      <c r="BU207" s="124" t="s">
        <v>791</v>
      </c>
      <c r="BV207" s="124" t="s">
        <v>791</v>
      </c>
      <c r="BW207" s="124" t="s">
        <v>791</v>
      </c>
      <c r="BX207" s="124" t="s">
        <v>791</v>
      </c>
      <c r="BY207" s="124" t="s">
        <v>791</v>
      </c>
      <c r="BZ207" s="124" t="s">
        <v>791</v>
      </c>
      <c r="CA207" s="124" t="s">
        <v>791</v>
      </c>
      <c r="CB207" s="124" t="s">
        <v>791</v>
      </c>
      <c r="CC207" s="124" t="s">
        <v>791</v>
      </c>
      <c r="CD207" s="124" t="s">
        <v>791</v>
      </c>
      <c r="CE207" s="124" t="s">
        <v>791</v>
      </c>
      <c r="CF207" s="124" t="s">
        <v>791</v>
      </c>
      <c r="CG207" s="124" t="s">
        <v>791</v>
      </c>
      <c r="CH207" s="124" t="s">
        <v>791</v>
      </c>
      <c r="CI207" s="124" t="s">
        <v>791</v>
      </c>
      <c r="CJ207" s="124" t="s">
        <v>791</v>
      </c>
      <c r="CK207" s="124" t="s">
        <v>791</v>
      </c>
      <c r="CL207" s="124" t="s">
        <v>791</v>
      </c>
      <c r="CM207" s="124" t="s">
        <v>791</v>
      </c>
      <c r="CN207" s="124" t="s">
        <v>791</v>
      </c>
      <c r="CO207" s="124" t="s">
        <v>791</v>
      </c>
      <c r="CP207" s="124" t="s">
        <v>791</v>
      </c>
      <c r="CQ207" s="124" t="s">
        <v>791</v>
      </c>
      <c r="CR207" s="124" t="s">
        <v>791</v>
      </c>
      <c r="CS207" s="124" t="s">
        <v>791</v>
      </c>
      <c r="CT207" s="124" t="s">
        <v>791</v>
      </c>
      <c r="CU207" s="124" t="s">
        <v>791</v>
      </c>
      <c r="CV207" s="124" t="s">
        <v>791</v>
      </c>
      <c r="CW207" s="124" t="s">
        <v>791</v>
      </c>
      <c r="CX207" s="124" t="s">
        <v>791</v>
      </c>
      <c r="CY207" s="124" t="s">
        <v>791</v>
      </c>
      <c r="CZ207" s="124" t="s">
        <v>791</v>
      </c>
      <c r="DA207" s="124" t="s">
        <v>791</v>
      </c>
      <c r="DB207" s="124" t="s">
        <v>791</v>
      </c>
      <c r="DC207" s="124" t="s">
        <v>791</v>
      </c>
      <c r="DD207" s="124" t="s">
        <v>791</v>
      </c>
      <c r="DE207" s="124" t="s">
        <v>791</v>
      </c>
      <c r="DF207" s="124" t="s">
        <v>791</v>
      </c>
      <c r="DG207" s="124" t="s">
        <v>791</v>
      </c>
      <c r="DH207" s="124" t="s">
        <v>791</v>
      </c>
      <c r="DI207" s="124" t="s">
        <v>791</v>
      </c>
      <c r="DJ207" s="124" t="s">
        <v>791</v>
      </c>
      <c r="DK207" s="124" t="s">
        <v>791</v>
      </c>
      <c r="DL207" s="124" t="s">
        <v>791</v>
      </c>
      <c r="DM207" s="124" t="s">
        <v>791</v>
      </c>
      <c r="DN207" s="124" t="s">
        <v>791</v>
      </c>
      <c r="DO207" s="124" t="s">
        <v>791</v>
      </c>
      <c r="DP207" s="124" t="s">
        <v>791</v>
      </c>
      <c r="DQ207" s="124" t="s">
        <v>791</v>
      </c>
      <c r="DR207" s="124" t="s">
        <v>791</v>
      </c>
      <c r="DS207" s="124" t="s">
        <v>791</v>
      </c>
      <c r="DT207" s="124" t="s">
        <v>791</v>
      </c>
      <c r="DU207" s="124" t="s">
        <v>791</v>
      </c>
      <c r="DV207" s="124" t="s">
        <v>791</v>
      </c>
      <c r="DW207" s="124" t="s">
        <v>791</v>
      </c>
      <c r="DX207" s="124" t="s">
        <v>791</v>
      </c>
      <c r="DY207" s="124" t="s">
        <v>791</v>
      </c>
      <c r="DZ207" s="124" t="s">
        <v>791</v>
      </c>
      <c r="EA207" s="124" t="s">
        <v>791</v>
      </c>
      <c r="EB207" s="124" t="s">
        <v>791</v>
      </c>
      <c r="EC207" s="124" t="s">
        <v>791</v>
      </c>
      <c r="ED207" s="124" t="s">
        <v>791</v>
      </c>
      <c r="EE207" s="124" t="s">
        <v>791</v>
      </c>
      <c r="EF207" s="124" t="s">
        <v>791</v>
      </c>
      <c r="EG207" s="124" t="s">
        <v>791</v>
      </c>
      <c r="EH207" s="124" t="s">
        <v>791</v>
      </c>
      <c r="EI207" s="124" t="s">
        <v>791</v>
      </c>
      <c r="EJ207" s="124" t="s">
        <v>791</v>
      </c>
    </row>
    <row r="208" spans="1:140" ht="12.75">
      <c r="A208" s="7">
        <v>188</v>
      </c>
      <c r="B208" s="7" t="s">
        <v>370</v>
      </c>
      <c r="C208" s="7">
        <v>5</v>
      </c>
      <c r="D208" s="7" t="s">
        <v>371</v>
      </c>
      <c r="E208" s="7">
        <v>0</v>
      </c>
      <c r="F208" s="24">
        <v>0</v>
      </c>
      <c r="G208" s="24">
        <v>0.052</v>
      </c>
      <c r="H208" s="54">
        <v>0</v>
      </c>
      <c r="I208" s="111" t="s">
        <v>370</v>
      </c>
      <c r="J208" s="112" t="s">
        <v>781</v>
      </c>
      <c r="K208" s="113" t="s">
        <v>780</v>
      </c>
      <c r="L208" s="114">
        <v>52.342</v>
      </c>
      <c r="M208" s="125">
        <v>920.0332429024494</v>
      </c>
      <c r="N208" s="126">
        <v>840.4330964581461</v>
      </c>
      <c r="O208" s="127">
        <v>995.2357727520779</v>
      </c>
      <c r="P208" s="128">
        <v>216.9491039700432</v>
      </c>
      <c r="Q208" s="125">
        <v>124.49486072370182</v>
      </c>
      <c r="R208" s="57">
        <v>10.385159145619198</v>
      </c>
      <c r="S208" s="55">
        <v>0.18245386114401438</v>
      </c>
      <c r="T208" s="56">
        <v>0</v>
      </c>
      <c r="U208" s="56">
        <v>0</v>
      </c>
      <c r="V208" s="56">
        <v>0</v>
      </c>
      <c r="W208" s="55">
        <v>0.5190860112338084</v>
      </c>
      <c r="X208" s="55">
        <v>21.01562798517443</v>
      </c>
      <c r="Y208" s="55">
        <v>2.722479079897597</v>
      </c>
      <c r="Z208" s="55">
        <v>0.1667876657368843</v>
      </c>
      <c r="AA208" s="55">
        <v>0</v>
      </c>
      <c r="AB208" s="55">
        <v>0</v>
      </c>
      <c r="AC208" s="56">
        <v>2.5556914141607123</v>
      </c>
      <c r="AD208" s="56">
        <v>0</v>
      </c>
      <c r="AE208" s="55">
        <v>5.202514233311681</v>
      </c>
      <c r="AF208" s="55">
        <v>0.5781208207557984</v>
      </c>
      <c r="AG208" s="55">
        <v>0.259638531198655</v>
      </c>
      <c r="AH208" s="55">
        <v>1.9105116350158573</v>
      </c>
      <c r="AI208" s="55">
        <v>0</v>
      </c>
      <c r="AJ208" s="56">
        <v>0</v>
      </c>
      <c r="AK208" s="57">
        <v>0</v>
      </c>
      <c r="AL208" s="56">
        <v>0</v>
      </c>
      <c r="AM208" s="56">
        <v>0</v>
      </c>
      <c r="AN208" s="56">
        <v>0</v>
      </c>
      <c r="AO208" s="56">
        <v>0</v>
      </c>
      <c r="AP208" s="55">
        <v>0</v>
      </c>
      <c r="AQ208" s="55">
        <v>1.0028275572198235</v>
      </c>
      <c r="AR208" s="55">
        <v>0</v>
      </c>
      <c r="AS208" s="55">
        <v>0</v>
      </c>
      <c r="AT208" s="55">
        <v>0.02044247449466967</v>
      </c>
      <c r="AU208" s="56">
        <v>0</v>
      </c>
      <c r="AV208" s="56">
        <v>0</v>
      </c>
      <c r="AW208" s="56">
        <v>0</v>
      </c>
      <c r="AX208" s="55">
        <v>47.94104161094341</v>
      </c>
      <c r="AY208" s="56">
        <v>47.6382255167934</v>
      </c>
      <c r="AZ208" s="56">
        <v>0.30281609415001337</v>
      </c>
      <c r="BA208" s="56">
        <v>0</v>
      </c>
      <c r="BB208" s="55">
        <v>1.9408887700126092</v>
      </c>
      <c r="BC208" s="55">
        <v>27.015207672614725</v>
      </c>
      <c r="BD208" s="56">
        <v>5.281227312674335</v>
      </c>
      <c r="BE208" s="56">
        <v>9.577776928661496</v>
      </c>
      <c r="BF208" s="55">
        <v>15.557105192770624</v>
      </c>
      <c r="BG208" s="56">
        <v>7.796989033663214</v>
      </c>
      <c r="BH208" s="56">
        <v>0</v>
      </c>
      <c r="BI208" s="56">
        <v>0</v>
      </c>
      <c r="BJ208" s="56">
        <v>7.1498987428833445</v>
      </c>
      <c r="BK208" s="129">
        <v>646.1505101066065</v>
      </c>
      <c r="BL208" s="55">
        <v>85.48737151809254</v>
      </c>
      <c r="BM208" s="56">
        <v>2.4807993580680905</v>
      </c>
      <c r="BN208" s="56">
        <v>0.949142180275878</v>
      </c>
      <c r="BO208" s="56">
        <v>5.767643574949371</v>
      </c>
      <c r="BP208" s="56">
        <v>2.44698330212831</v>
      </c>
      <c r="BQ208" s="56">
        <v>9.5663138588514</v>
      </c>
      <c r="BR208" s="56">
        <v>1.1061862366741813</v>
      </c>
      <c r="BS208" s="56">
        <v>9.873906232088954</v>
      </c>
      <c r="BT208" s="56">
        <v>1.0547934736922548</v>
      </c>
      <c r="BU208" s="56">
        <v>8.321806579802072</v>
      </c>
      <c r="BV208" s="56">
        <v>8.732948683657485</v>
      </c>
      <c r="BW208" s="56">
        <v>1.5182835963471017</v>
      </c>
      <c r="BX208" s="56">
        <v>5.653586030338925</v>
      </c>
      <c r="BY208" s="56">
        <v>4.407550341981582</v>
      </c>
      <c r="BZ208" s="56">
        <v>0.553857322991097</v>
      </c>
      <c r="CA208" s="56">
        <v>2.2465706316151466</v>
      </c>
      <c r="CB208" s="56">
        <v>5.511252913530244</v>
      </c>
      <c r="CC208" s="55">
        <v>2.134805700966719</v>
      </c>
      <c r="CD208" s="55">
        <v>39.14256237820488</v>
      </c>
      <c r="CE208" s="55">
        <v>20.121126437660003</v>
      </c>
      <c r="CF208" s="55">
        <v>13.227809407359292</v>
      </c>
      <c r="CG208" s="56">
        <v>0.007183523747659623</v>
      </c>
      <c r="CH208" s="56">
        <v>0.029803981506247374</v>
      </c>
      <c r="CI208" s="56">
        <v>0.6845363188261816</v>
      </c>
      <c r="CJ208" s="56">
        <v>3.0772610905200413</v>
      </c>
      <c r="CK208" s="56">
        <v>0.1979290053876428</v>
      </c>
      <c r="CL208" s="56">
        <v>2.5419357303885985</v>
      </c>
      <c r="CM208" s="56">
        <v>0.6235909976691758</v>
      </c>
      <c r="CN208" s="56">
        <v>0.15570669825379238</v>
      </c>
      <c r="CO208" s="56">
        <v>0.13201635397959574</v>
      </c>
      <c r="CP208" s="56">
        <v>0.0010011080967483091</v>
      </c>
      <c r="CQ208" s="56">
        <v>0</v>
      </c>
      <c r="CR208" s="56">
        <v>0</v>
      </c>
      <c r="CS208" s="56">
        <v>0</v>
      </c>
      <c r="CT208" s="56">
        <v>0</v>
      </c>
      <c r="CU208" s="55">
        <v>0.5953154254709412</v>
      </c>
      <c r="CV208" s="56">
        <v>0</v>
      </c>
      <c r="CW208" s="56">
        <v>0</v>
      </c>
      <c r="CX208" s="56">
        <v>0</v>
      </c>
      <c r="CY208" s="56">
        <v>0</v>
      </c>
      <c r="CZ208" s="55">
        <v>327.0923923426693</v>
      </c>
      <c r="DA208" s="56">
        <v>3.02892514615414</v>
      </c>
      <c r="DB208" s="56">
        <v>41.55076229414237</v>
      </c>
      <c r="DC208" s="56">
        <v>108.84242100034389</v>
      </c>
      <c r="DD208" s="56">
        <v>103.7484238279011</v>
      </c>
      <c r="DE208" s="56">
        <v>3.846815177104429</v>
      </c>
      <c r="DF208" s="130">
        <v>61.79358832295288</v>
      </c>
      <c r="DG208" s="131">
        <v>40.59760803943296</v>
      </c>
      <c r="DH208" s="131">
        <v>8.575140422605173</v>
      </c>
      <c r="DI208" s="55">
        <v>42.20969775705934</v>
      </c>
      <c r="DJ208" s="56">
        <v>3.9824615031905544</v>
      </c>
      <c r="DK208" s="56">
        <v>5.793244430858584</v>
      </c>
      <c r="DL208" s="56">
        <v>0.4835504948225135</v>
      </c>
      <c r="DM208" s="55">
        <v>36.95579076076573</v>
      </c>
      <c r="DN208" s="56">
        <v>30.147491498223225</v>
      </c>
      <c r="DO208" s="56">
        <v>0.6020022161934967</v>
      </c>
      <c r="DP208" s="55">
        <v>4.531924649421114</v>
      </c>
      <c r="DQ208" s="55">
        <v>4.020289633563868</v>
      </c>
      <c r="DR208" s="56">
        <v>0.23747659623247108</v>
      </c>
      <c r="DS208" s="56">
        <v>0.02521875358220932</v>
      </c>
      <c r="DT208" s="55">
        <v>8.541324366665393</v>
      </c>
      <c r="DU208" s="55">
        <v>0.29632035459095946</v>
      </c>
      <c r="DV208" s="56">
        <v>0</v>
      </c>
      <c r="DW208" s="56">
        <v>0</v>
      </c>
      <c r="DX208" s="56">
        <v>0</v>
      </c>
      <c r="DY208" s="132">
        <v>56.93362882579955</v>
      </c>
      <c r="DZ208" s="55">
        <v>49.690115012800426</v>
      </c>
      <c r="EA208" s="56">
        <v>12.099079133391921</v>
      </c>
      <c r="EB208" s="56">
        <v>5.256390661419128</v>
      </c>
      <c r="EC208" s="56">
        <v>0.125902716747545</v>
      </c>
      <c r="ED208" s="56">
        <v>5.2909709220129155</v>
      </c>
      <c r="EE208" s="56">
        <v>8.876428107447175</v>
      </c>
      <c r="EF208" s="56">
        <v>18.041343471781744</v>
      </c>
      <c r="EG208" s="55">
        <v>7.2435138129991214</v>
      </c>
      <c r="EH208" s="56">
        <v>5.401016392189828</v>
      </c>
      <c r="EI208" s="56">
        <v>1.8426884719727945</v>
      </c>
      <c r="EJ208" s="56">
        <v>0</v>
      </c>
    </row>
    <row r="209" spans="1:140" ht="33.75">
      <c r="A209" s="7">
        <v>189</v>
      </c>
      <c r="B209" s="7" t="s">
        <v>420</v>
      </c>
      <c r="C209" s="7">
        <v>5</v>
      </c>
      <c r="D209" s="7" t="s">
        <v>372</v>
      </c>
      <c r="E209" s="7">
        <v>0</v>
      </c>
      <c r="F209" s="24">
        <v>0</v>
      </c>
      <c r="G209" s="24">
        <v>0.108</v>
      </c>
      <c r="H209" s="54">
        <v>0</v>
      </c>
      <c r="I209" s="111" t="s">
        <v>473</v>
      </c>
      <c r="J209" s="112" t="s">
        <v>781</v>
      </c>
      <c r="K209" s="113" t="s">
        <v>780</v>
      </c>
      <c r="L209" s="114">
        <v>108.295</v>
      </c>
      <c r="M209" s="125">
        <v>651.3227757514197</v>
      </c>
      <c r="N209" s="126">
        <v>566.6923680687012</v>
      </c>
      <c r="O209" s="127">
        <v>732.7606999399787</v>
      </c>
      <c r="P209" s="128">
        <v>194.9704049125075</v>
      </c>
      <c r="Q209" s="125">
        <v>127.15028394662727</v>
      </c>
      <c r="R209" s="57">
        <v>12.684242116441201</v>
      </c>
      <c r="S209" s="55">
        <v>0.08393739323145112</v>
      </c>
      <c r="T209" s="56">
        <v>0</v>
      </c>
      <c r="U209" s="56">
        <v>0</v>
      </c>
      <c r="V209" s="56">
        <v>0</v>
      </c>
      <c r="W209" s="55">
        <v>0.29041045292949813</v>
      </c>
      <c r="X209" s="55">
        <v>33.84209797312896</v>
      </c>
      <c r="Y209" s="55">
        <v>2.530218384966988</v>
      </c>
      <c r="Z209" s="55">
        <v>0.19400711020822753</v>
      </c>
      <c r="AA209" s="55">
        <v>0</v>
      </c>
      <c r="AB209" s="55">
        <v>0</v>
      </c>
      <c r="AC209" s="56">
        <v>2.3362112747587607</v>
      </c>
      <c r="AD209" s="56">
        <v>0</v>
      </c>
      <c r="AE209" s="55">
        <v>9.943025993813196</v>
      </c>
      <c r="AF209" s="55">
        <v>0.6281915139203103</v>
      </c>
      <c r="AG209" s="55">
        <v>0.28219216030287636</v>
      </c>
      <c r="AH209" s="55">
        <v>0.9234036659125536</v>
      </c>
      <c r="AI209" s="55">
        <v>0</v>
      </c>
      <c r="AJ209" s="56">
        <v>0</v>
      </c>
      <c r="AK209" s="57">
        <v>0</v>
      </c>
      <c r="AL209" s="56">
        <v>0</v>
      </c>
      <c r="AM209" s="56">
        <v>0</v>
      </c>
      <c r="AN209" s="56">
        <v>0</v>
      </c>
      <c r="AO209" s="56">
        <v>0</v>
      </c>
      <c r="AP209" s="55">
        <v>0</v>
      </c>
      <c r="AQ209" s="55">
        <v>0.5343737014635949</v>
      </c>
      <c r="AR209" s="55">
        <v>0</v>
      </c>
      <c r="AS209" s="55">
        <v>0</v>
      </c>
      <c r="AT209" s="55">
        <v>1.1075303568955168</v>
      </c>
      <c r="AU209" s="56">
        <v>0</v>
      </c>
      <c r="AV209" s="56">
        <v>0</v>
      </c>
      <c r="AW209" s="56">
        <v>0</v>
      </c>
      <c r="AX209" s="55">
        <v>49.84071286763008</v>
      </c>
      <c r="AY209" s="56">
        <v>49.61401726764855</v>
      </c>
      <c r="AZ209" s="56">
        <v>0.22669559998153194</v>
      </c>
      <c r="BA209" s="56">
        <v>0</v>
      </c>
      <c r="BB209" s="55">
        <v>1.0771503762869938</v>
      </c>
      <c r="BC209" s="55">
        <v>0</v>
      </c>
      <c r="BD209" s="56">
        <v>0</v>
      </c>
      <c r="BE209" s="56">
        <v>0</v>
      </c>
      <c r="BF209" s="55">
        <v>16.902257721963153</v>
      </c>
      <c r="BG209" s="56">
        <v>11.416039521676902</v>
      </c>
      <c r="BH209" s="56">
        <v>0</v>
      </c>
      <c r="BI209" s="56">
        <v>0</v>
      </c>
      <c r="BJ209" s="56">
        <v>5.111870354125306</v>
      </c>
      <c r="BK209" s="129">
        <v>420.54582390692093</v>
      </c>
      <c r="BL209" s="55">
        <v>52.26538621358327</v>
      </c>
      <c r="BM209" s="56">
        <v>1.2779906736229742</v>
      </c>
      <c r="BN209" s="56">
        <v>0.5736183572648784</v>
      </c>
      <c r="BO209" s="56">
        <v>3.3753174200101577</v>
      </c>
      <c r="BP209" s="56">
        <v>1.4913892608153654</v>
      </c>
      <c r="BQ209" s="56">
        <v>6.252735583360265</v>
      </c>
      <c r="BR209" s="56">
        <v>0.7502654785539499</v>
      </c>
      <c r="BS209" s="56">
        <v>6.339258506856272</v>
      </c>
      <c r="BT209" s="56">
        <v>0.7592224941133016</v>
      </c>
      <c r="BU209" s="56">
        <v>4.488572879634332</v>
      </c>
      <c r="BV209" s="56">
        <v>5.062191236899211</v>
      </c>
      <c r="BW209" s="56">
        <v>0.9460270557274113</v>
      </c>
      <c r="BX209" s="56">
        <v>3.1570247933884295</v>
      </c>
      <c r="BY209" s="56">
        <v>2.6457361835726485</v>
      </c>
      <c r="BZ209" s="56">
        <v>0.31571171337550213</v>
      </c>
      <c r="CA209" s="56">
        <v>1.4342305738953782</v>
      </c>
      <c r="CB209" s="56">
        <v>3.97793065238469</v>
      </c>
      <c r="CC209" s="55">
        <v>1.0954337688720623</v>
      </c>
      <c r="CD209" s="55">
        <v>24.104159933514936</v>
      </c>
      <c r="CE209" s="55">
        <v>17.73378272311741</v>
      </c>
      <c r="CF209" s="55">
        <v>9.74911122397156</v>
      </c>
      <c r="CG209" s="56">
        <v>0.004349231266448128</v>
      </c>
      <c r="CH209" s="56">
        <v>0.0155131815873309</v>
      </c>
      <c r="CI209" s="56">
        <v>0.3637287040029549</v>
      </c>
      <c r="CJ209" s="56">
        <v>2.1788632900872615</v>
      </c>
      <c r="CK209" s="56">
        <v>0.08042845930098343</v>
      </c>
      <c r="CL209" s="56">
        <v>1.8694307216399648</v>
      </c>
      <c r="CM209" s="56">
        <v>0.3373193591578559</v>
      </c>
      <c r="CN209" s="56">
        <v>0.0792280345352971</v>
      </c>
      <c r="CO209" s="56">
        <v>0.15956415346968927</v>
      </c>
      <c r="CP209" s="56">
        <v>0.0006343783184819244</v>
      </c>
      <c r="CQ209" s="56">
        <v>0</v>
      </c>
      <c r="CR209" s="56">
        <v>0</v>
      </c>
      <c r="CS209" s="56">
        <v>0</v>
      </c>
      <c r="CT209" s="56">
        <v>0</v>
      </c>
      <c r="CU209" s="55">
        <v>0.36123551410499105</v>
      </c>
      <c r="CV209" s="56">
        <v>0</v>
      </c>
      <c r="CW209" s="56">
        <v>0</v>
      </c>
      <c r="CX209" s="56">
        <v>0</v>
      </c>
      <c r="CY209" s="56">
        <v>0</v>
      </c>
      <c r="CZ209" s="55">
        <v>201.97857703495083</v>
      </c>
      <c r="DA209" s="56">
        <v>1.8419132923957708</v>
      </c>
      <c r="DB209" s="56">
        <v>27.247980054480813</v>
      </c>
      <c r="DC209" s="56">
        <v>58.70132508426059</v>
      </c>
      <c r="DD209" s="56">
        <v>63.87561752620158</v>
      </c>
      <c r="DE209" s="56">
        <v>2.1433122489496284</v>
      </c>
      <c r="DF209" s="130">
        <v>45.615217692414234</v>
      </c>
      <c r="DG209" s="131">
        <v>25.53635901934531</v>
      </c>
      <c r="DH209" s="131">
        <v>4.6156332240639</v>
      </c>
      <c r="DI209" s="55">
        <v>27.886513689459345</v>
      </c>
      <c r="DJ209" s="56">
        <v>2.655801283531096</v>
      </c>
      <c r="DK209" s="56">
        <v>3.153700540191145</v>
      </c>
      <c r="DL209" s="56">
        <v>0.36280530033704234</v>
      </c>
      <c r="DM209" s="55">
        <v>22.214691352324667</v>
      </c>
      <c r="DN209" s="56">
        <v>17.948012373609124</v>
      </c>
      <c r="DO209" s="56">
        <v>0.42772057805069486</v>
      </c>
      <c r="DP209" s="55">
        <v>2.990442772057805</v>
      </c>
      <c r="DQ209" s="55">
        <v>2.2855164135001615</v>
      </c>
      <c r="DR209" s="56">
        <v>0.19954753220370283</v>
      </c>
      <c r="DS209" s="56">
        <v>0.018283392585068562</v>
      </c>
      <c r="DT209" s="55">
        <v>11.780506948612585</v>
      </c>
      <c r="DU209" s="55">
        <v>0.4851562860704557</v>
      </c>
      <c r="DV209" s="56">
        <v>0</v>
      </c>
      <c r="DW209" s="56">
        <v>0</v>
      </c>
      <c r="DX209" s="56">
        <v>0</v>
      </c>
      <c r="DY209" s="132">
        <v>35.80654693199131</v>
      </c>
      <c r="DZ209" s="55">
        <v>31.334041276143864</v>
      </c>
      <c r="EA209" s="56">
        <v>6.6211736460593755</v>
      </c>
      <c r="EB209" s="56">
        <v>2.8502700955722795</v>
      </c>
      <c r="EC209" s="56">
        <v>0.14321990858303707</v>
      </c>
      <c r="ED209" s="56">
        <v>3.796574172399464</v>
      </c>
      <c r="EE209" s="56">
        <v>6.669929359619558</v>
      </c>
      <c r="EF209" s="56">
        <v>11.252966434276745</v>
      </c>
      <c r="EG209" s="55">
        <v>4.472505655847454</v>
      </c>
      <c r="EH209" s="56">
        <v>3.0155593517706265</v>
      </c>
      <c r="EI209" s="56">
        <v>1.4569463040768271</v>
      </c>
      <c r="EJ209" s="56">
        <v>0</v>
      </c>
    </row>
    <row r="210" spans="1:140" ht="12.75">
      <c r="A210" s="6">
        <v>190</v>
      </c>
      <c r="B210" s="6" t="s">
        <v>373</v>
      </c>
      <c r="C210" s="6">
        <v>11</v>
      </c>
      <c r="D210" s="6" t="s">
        <v>374</v>
      </c>
      <c r="E210" s="6">
        <v>0</v>
      </c>
      <c r="F210" s="30">
        <v>0</v>
      </c>
      <c r="G210" s="30">
        <v>0.034</v>
      </c>
      <c r="H210" s="54">
        <v>0</v>
      </c>
      <c r="I210" s="111" t="s">
        <v>373</v>
      </c>
      <c r="J210" s="112" t="s">
        <v>781</v>
      </c>
      <c r="K210" s="113" t="s">
        <v>780</v>
      </c>
      <c r="L210" s="114">
        <v>34.09</v>
      </c>
      <c r="M210" s="125">
        <v>766.0217072455265</v>
      </c>
      <c r="N210" s="126">
        <v>759.3575828688764</v>
      </c>
      <c r="O210" s="127">
        <v>806.3889703725433</v>
      </c>
      <c r="P210" s="128">
        <v>50.11410970959225</v>
      </c>
      <c r="Q210" s="125">
        <v>15.143737166324433</v>
      </c>
      <c r="R210" s="57">
        <v>0.925784687591669</v>
      </c>
      <c r="S210" s="55">
        <v>0</v>
      </c>
      <c r="T210" s="56">
        <v>0</v>
      </c>
      <c r="U210" s="56">
        <v>0</v>
      </c>
      <c r="V210" s="56">
        <v>0</v>
      </c>
      <c r="W210" s="55">
        <v>3.056908184218246</v>
      </c>
      <c r="X210" s="55">
        <v>1.3487826342035787</v>
      </c>
      <c r="Y210" s="55">
        <v>0</v>
      </c>
      <c r="Z210" s="55">
        <v>0</v>
      </c>
      <c r="AA210" s="55">
        <v>0</v>
      </c>
      <c r="AB210" s="55">
        <v>0</v>
      </c>
      <c r="AC210" s="56">
        <v>0</v>
      </c>
      <c r="AD210" s="56">
        <v>0</v>
      </c>
      <c r="AE210" s="55">
        <v>0.3364623056614842</v>
      </c>
      <c r="AF210" s="55">
        <v>0.1064828395423878</v>
      </c>
      <c r="AG210" s="55">
        <v>0.2733939571721912</v>
      </c>
      <c r="AH210" s="55">
        <v>0</v>
      </c>
      <c r="AI210" s="55">
        <v>0</v>
      </c>
      <c r="AJ210" s="56">
        <v>0</v>
      </c>
      <c r="AK210" s="57">
        <v>0</v>
      </c>
      <c r="AL210" s="56">
        <v>0</v>
      </c>
      <c r="AM210" s="56">
        <v>0</v>
      </c>
      <c r="AN210" s="56">
        <v>0</v>
      </c>
      <c r="AO210" s="56">
        <v>0</v>
      </c>
      <c r="AP210" s="55">
        <v>0</v>
      </c>
      <c r="AQ210" s="55">
        <v>0</v>
      </c>
      <c r="AR210" s="55">
        <v>0</v>
      </c>
      <c r="AS210" s="55">
        <v>0</v>
      </c>
      <c r="AT210" s="55">
        <v>0</v>
      </c>
      <c r="AU210" s="56">
        <v>0</v>
      </c>
      <c r="AV210" s="56">
        <v>0</v>
      </c>
      <c r="AW210" s="56">
        <v>0</v>
      </c>
      <c r="AX210" s="55">
        <v>33.017600469345844</v>
      </c>
      <c r="AY210" s="56">
        <v>32.987679671457904</v>
      </c>
      <c r="AZ210" s="56">
        <v>0.024904664124376648</v>
      </c>
      <c r="BA210" s="56">
        <v>0.005016133763567027</v>
      </c>
      <c r="BB210" s="55">
        <v>0.12202992079788794</v>
      </c>
      <c r="BC210" s="55">
        <v>1.8310354942798472</v>
      </c>
      <c r="BD210" s="56">
        <v>0.11909650924024638</v>
      </c>
      <c r="BE210" s="56">
        <v>0.41566441771780577</v>
      </c>
      <c r="BF210" s="55">
        <v>0</v>
      </c>
      <c r="BG210" s="56">
        <v>0</v>
      </c>
      <c r="BH210" s="56">
        <v>0</v>
      </c>
      <c r="BI210" s="56">
        <v>0</v>
      </c>
      <c r="BJ210" s="56">
        <v>0</v>
      </c>
      <c r="BK210" s="129">
        <v>657.2329128776767</v>
      </c>
      <c r="BL210" s="55">
        <v>210.06042827808736</v>
      </c>
      <c r="BM210" s="56">
        <v>6.811088295687885</v>
      </c>
      <c r="BN210" s="56">
        <v>5.383983572895277</v>
      </c>
      <c r="BO210" s="56">
        <v>8.036374303314753</v>
      </c>
      <c r="BP210" s="56">
        <v>25.265180404810792</v>
      </c>
      <c r="BQ210" s="56">
        <v>9.706072161924316</v>
      </c>
      <c r="BR210" s="56">
        <v>11.129070108536226</v>
      </c>
      <c r="BS210" s="56">
        <v>40.063361689645056</v>
      </c>
      <c r="BT210" s="56">
        <v>2.725139337048988</v>
      </c>
      <c r="BU210" s="56">
        <v>17.263127016720443</v>
      </c>
      <c r="BV210" s="56">
        <v>1.0833088882370194</v>
      </c>
      <c r="BW210" s="56">
        <v>3.3502493399823994</v>
      </c>
      <c r="BX210" s="56">
        <v>4.534174244646524</v>
      </c>
      <c r="BY210" s="56">
        <v>13.347315928424756</v>
      </c>
      <c r="BZ210" s="56">
        <v>9.364329715459078</v>
      </c>
      <c r="CA210" s="56">
        <v>11.393370489879729</v>
      </c>
      <c r="CB210" s="56">
        <v>9.021707245526548</v>
      </c>
      <c r="CC210" s="55">
        <v>7.477852742739806</v>
      </c>
      <c r="CD210" s="55">
        <v>14.758580228806101</v>
      </c>
      <c r="CE210" s="55">
        <v>18.28835435611616</v>
      </c>
      <c r="CF210" s="55">
        <v>46.65825755353476</v>
      </c>
      <c r="CG210" s="56">
        <v>0</v>
      </c>
      <c r="CH210" s="56">
        <v>0</v>
      </c>
      <c r="CI210" s="56">
        <v>0</v>
      </c>
      <c r="CJ210" s="56">
        <v>0</v>
      </c>
      <c r="CK210" s="56">
        <v>2.590495746553241</v>
      </c>
      <c r="CL210" s="56">
        <v>0</v>
      </c>
      <c r="CM210" s="56">
        <v>5.614549721325901</v>
      </c>
      <c r="CN210" s="56">
        <v>0</v>
      </c>
      <c r="CO210" s="56">
        <v>0</v>
      </c>
      <c r="CP210" s="56">
        <v>0</v>
      </c>
      <c r="CQ210" s="56">
        <v>0</v>
      </c>
      <c r="CR210" s="56">
        <v>0</v>
      </c>
      <c r="CS210" s="56">
        <v>0</v>
      </c>
      <c r="CT210" s="56">
        <v>0</v>
      </c>
      <c r="CU210" s="55">
        <v>0</v>
      </c>
      <c r="CV210" s="56">
        <v>0</v>
      </c>
      <c r="CW210" s="56">
        <v>0</v>
      </c>
      <c r="CX210" s="56">
        <v>0</v>
      </c>
      <c r="CY210" s="56">
        <v>0</v>
      </c>
      <c r="CZ210" s="55">
        <v>259.7421531240833</v>
      </c>
      <c r="DA210" s="56">
        <v>2.388090349075975</v>
      </c>
      <c r="DB210" s="56">
        <v>11.506893517160458</v>
      </c>
      <c r="DC210" s="56">
        <v>80.0055734819595</v>
      </c>
      <c r="DD210" s="56">
        <v>64.66471105896157</v>
      </c>
      <c r="DE210" s="56">
        <v>6.601642710472278</v>
      </c>
      <c r="DF210" s="130">
        <v>38.14960398943971</v>
      </c>
      <c r="DG210" s="131">
        <v>23.752126723379284</v>
      </c>
      <c r="DH210" s="131">
        <v>3.067175124669991</v>
      </c>
      <c r="DI210" s="55">
        <v>39.02610736286301</v>
      </c>
      <c r="DJ210" s="56">
        <v>2.4130243473159285</v>
      </c>
      <c r="DK210" s="56">
        <v>12.133470225872689</v>
      </c>
      <c r="DL210" s="56">
        <v>0</v>
      </c>
      <c r="DM210" s="55">
        <v>12.244939865063065</v>
      </c>
      <c r="DN210" s="56">
        <v>8.431504840129069</v>
      </c>
      <c r="DO210" s="56">
        <v>0.1551774713992373</v>
      </c>
      <c r="DP210" s="55">
        <v>3.9926664711058963</v>
      </c>
      <c r="DQ210" s="55">
        <v>4.375183338222352</v>
      </c>
      <c r="DR210" s="56">
        <v>0.612789674391317</v>
      </c>
      <c r="DS210" s="56">
        <v>0.26136696978586094</v>
      </c>
      <c r="DT210" s="55">
        <v>2.4590789087709</v>
      </c>
      <c r="DU210" s="55">
        <v>0</v>
      </c>
      <c r="DV210" s="56">
        <v>0</v>
      </c>
      <c r="DW210" s="56">
        <v>0</v>
      </c>
      <c r="DX210" s="56">
        <v>0</v>
      </c>
      <c r="DY210" s="132">
        <v>58.67468465825755</v>
      </c>
      <c r="DZ210" s="55">
        <v>43.74244646523906</v>
      </c>
      <c r="EA210" s="56">
        <v>11.001173364623055</v>
      </c>
      <c r="EB210" s="56">
        <v>1.0129070108536227</v>
      </c>
      <c r="EC210" s="56">
        <v>14.940451745379875</v>
      </c>
      <c r="ED210" s="56">
        <v>0</v>
      </c>
      <c r="EE210" s="56">
        <v>0</v>
      </c>
      <c r="EF210" s="56">
        <v>16.788207685538282</v>
      </c>
      <c r="EG210" s="55">
        <v>14.93223819301848</v>
      </c>
      <c r="EH210" s="56">
        <v>13.900850689351714</v>
      </c>
      <c r="EI210" s="56">
        <v>1.015253740099736</v>
      </c>
      <c r="EJ210" s="56">
        <v>0</v>
      </c>
    </row>
    <row r="211" spans="1:140" ht="12.75">
      <c r="A211" s="7">
        <v>191</v>
      </c>
      <c r="B211" s="7" t="s">
        <v>375</v>
      </c>
      <c r="C211" s="7">
        <v>5</v>
      </c>
      <c r="D211" s="7" t="s">
        <v>376</v>
      </c>
      <c r="E211" s="7">
        <v>0</v>
      </c>
      <c r="F211" s="24">
        <v>0</v>
      </c>
      <c r="G211" s="24">
        <v>0.013</v>
      </c>
      <c r="H211" s="54">
        <v>0</v>
      </c>
      <c r="I211" s="111" t="s">
        <v>375</v>
      </c>
      <c r="J211" s="112" t="s">
        <v>781</v>
      </c>
      <c r="K211" s="113" t="s">
        <v>776</v>
      </c>
      <c r="L211" s="114">
        <v>12.768</v>
      </c>
      <c r="M211" s="133">
        <v>965.3430451127819</v>
      </c>
      <c r="N211" s="134">
        <v>741.4121240601504</v>
      </c>
      <c r="O211" s="135">
        <v>1197.8140664160403</v>
      </c>
      <c r="P211" s="136">
        <v>133.19078947368422</v>
      </c>
      <c r="Q211" s="133">
        <v>87.30498120300751</v>
      </c>
      <c r="R211" s="57">
        <v>2.204730576441103</v>
      </c>
      <c r="S211" s="57">
        <v>0.3963032581453634</v>
      </c>
      <c r="T211" s="58">
        <v>0.04370300751879699</v>
      </c>
      <c r="U211" s="58">
        <v>0</v>
      </c>
      <c r="V211" s="58">
        <v>0</v>
      </c>
      <c r="W211" s="57">
        <v>4.086779448621554</v>
      </c>
      <c r="X211" s="57">
        <v>7.832080200501252</v>
      </c>
      <c r="Y211" s="57">
        <v>10.177005012531328</v>
      </c>
      <c r="Z211" s="57">
        <v>0.16369047619047616</v>
      </c>
      <c r="AA211" s="57">
        <v>0</v>
      </c>
      <c r="AB211" s="57">
        <v>0</v>
      </c>
      <c r="AC211" s="58">
        <v>10.013314536340852</v>
      </c>
      <c r="AD211" s="58">
        <v>0</v>
      </c>
      <c r="AE211" s="57">
        <v>17.982456140350877</v>
      </c>
      <c r="AF211" s="57">
        <v>19.664003759398494</v>
      </c>
      <c r="AG211" s="57">
        <v>0.26864035087719296</v>
      </c>
      <c r="AH211" s="57">
        <v>0</v>
      </c>
      <c r="AI211" s="57">
        <v>0.03218984962406014</v>
      </c>
      <c r="AJ211" s="58">
        <v>0</v>
      </c>
      <c r="AK211" s="57">
        <v>0</v>
      </c>
      <c r="AL211" s="58">
        <v>0.03218984962406014</v>
      </c>
      <c r="AM211" s="58">
        <v>0</v>
      </c>
      <c r="AN211" s="58">
        <v>0</v>
      </c>
      <c r="AO211" s="58">
        <v>0</v>
      </c>
      <c r="AP211" s="57">
        <v>0</v>
      </c>
      <c r="AQ211" s="57">
        <v>1.3001253132832078</v>
      </c>
      <c r="AR211" s="57">
        <v>0</v>
      </c>
      <c r="AS211" s="57">
        <v>0</v>
      </c>
      <c r="AT211" s="57">
        <v>6.198308270676692</v>
      </c>
      <c r="AU211" s="58">
        <v>0.015899122807017545</v>
      </c>
      <c r="AV211" s="58">
        <v>0</v>
      </c>
      <c r="AW211" s="58">
        <v>0</v>
      </c>
      <c r="AX211" s="57">
        <v>35.17465538847117</v>
      </c>
      <c r="AY211" s="58">
        <v>35.040726817042604</v>
      </c>
      <c r="AZ211" s="58">
        <v>0.11904761904761904</v>
      </c>
      <c r="BA211" s="58">
        <v>0.014019423558897242</v>
      </c>
      <c r="BB211" s="57">
        <v>0.9821428571428572</v>
      </c>
      <c r="BC211" s="57">
        <v>0</v>
      </c>
      <c r="BD211" s="58">
        <v>0</v>
      </c>
      <c r="BE211" s="58">
        <v>0</v>
      </c>
      <c r="BF211" s="57">
        <v>9.729793233082706</v>
      </c>
      <c r="BG211" s="58">
        <v>6.934523809523809</v>
      </c>
      <c r="BH211" s="58">
        <v>0</v>
      </c>
      <c r="BI211" s="58">
        <v>0</v>
      </c>
      <c r="BJ211" s="58">
        <v>2.794486215538847</v>
      </c>
      <c r="BK211" s="137">
        <v>754.6976817042606</v>
      </c>
      <c r="BL211" s="57">
        <v>92.04652255639097</v>
      </c>
      <c r="BM211" s="58">
        <v>1.0698621553884713</v>
      </c>
      <c r="BN211" s="58">
        <v>18.841635338345867</v>
      </c>
      <c r="BO211" s="58">
        <v>2.356672932330827</v>
      </c>
      <c r="BP211" s="58">
        <v>2.856359649122807</v>
      </c>
      <c r="BQ211" s="58">
        <v>3.034147869674185</v>
      </c>
      <c r="BR211" s="58">
        <v>1.3220551378446117</v>
      </c>
      <c r="BS211" s="58">
        <v>11.25078320802005</v>
      </c>
      <c r="BT211" s="58">
        <v>0.6234335839598997</v>
      </c>
      <c r="BU211" s="58">
        <v>7.855576441102756</v>
      </c>
      <c r="BV211" s="58">
        <v>13.174342105263158</v>
      </c>
      <c r="BW211" s="58">
        <v>1.932174185463659</v>
      </c>
      <c r="BX211" s="58">
        <v>1.595394736842105</v>
      </c>
      <c r="BY211" s="58">
        <v>0</v>
      </c>
      <c r="BZ211" s="58">
        <v>0.480889724310777</v>
      </c>
      <c r="CA211" s="58">
        <v>1.7277568922305762</v>
      </c>
      <c r="CB211" s="58">
        <v>1.943922305764411</v>
      </c>
      <c r="CC211" s="57">
        <v>5.054824561403508</v>
      </c>
      <c r="CD211" s="57">
        <v>44.94282581453634</v>
      </c>
      <c r="CE211" s="57">
        <v>3.529135338345865</v>
      </c>
      <c r="CF211" s="57">
        <v>15.106516290726816</v>
      </c>
      <c r="CG211" s="58">
        <v>0</v>
      </c>
      <c r="CH211" s="58">
        <v>0</v>
      </c>
      <c r="CI211" s="58">
        <v>0</v>
      </c>
      <c r="CJ211" s="58">
        <v>3.5996240601503757</v>
      </c>
      <c r="CK211" s="58">
        <v>0.6837406015037593</v>
      </c>
      <c r="CL211" s="58">
        <v>0.5921052631578947</v>
      </c>
      <c r="CM211" s="58">
        <v>0.33599624060150374</v>
      </c>
      <c r="CN211" s="58">
        <v>0.08615288220551377</v>
      </c>
      <c r="CO211" s="58">
        <v>0</v>
      </c>
      <c r="CP211" s="58">
        <v>0</v>
      </c>
      <c r="CQ211" s="58">
        <v>0</v>
      </c>
      <c r="CR211" s="58">
        <v>0</v>
      </c>
      <c r="CS211" s="58">
        <v>0</v>
      </c>
      <c r="CT211" s="58">
        <v>0</v>
      </c>
      <c r="CU211" s="57">
        <v>0</v>
      </c>
      <c r="CV211" s="58">
        <v>0</v>
      </c>
      <c r="CW211" s="58">
        <v>0</v>
      </c>
      <c r="CX211" s="58">
        <v>0</v>
      </c>
      <c r="CY211" s="58">
        <v>0</v>
      </c>
      <c r="CZ211" s="57">
        <v>427.8258145363409</v>
      </c>
      <c r="DA211" s="58">
        <v>1.655701754385965</v>
      </c>
      <c r="DB211" s="58">
        <v>55.6766917293233</v>
      </c>
      <c r="DC211" s="58">
        <v>131.02130325814534</v>
      </c>
      <c r="DD211" s="58">
        <v>53.77271303258144</v>
      </c>
      <c r="DE211" s="58">
        <v>5.389254385964912</v>
      </c>
      <c r="DF211" s="138">
        <v>57.209429824561404</v>
      </c>
      <c r="DG211" s="139">
        <v>19.722744360902254</v>
      </c>
      <c r="DH211" s="139">
        <v>11.673715538847118</v>
      </c>
      <c r="DI211" s="57">
        <v>50.0297619047619</v>
      </c>
      <c r="DJ211" s="58">
        <v>1.6549185463659148</v>
      </c>
      <c r="DK211" s="58">
        <v>21.170895989974937</v>
      </c>
      <c r="DL211" s="58">
        <v>0.17857142857142855</v>
      </c>
      <c r="DM211" s="57">
        <v>42.13894110275689</v>
      </c>
      <c r="DN211" s="58">
        <v>41.701911027568926</v>
      </c>
      <c r="DO211" s="58">
        <v>0</v>
      </c>
      <c r="DP211" s="57">
        <v>0.0900689223057644</v>
      </c>
      <c r="DQ211" s="57">
        <v>11.525689223057643</v>
      </c>
      <c r="DR211" s="58">
        <v>0.07738095238095237</v>
      </c>
      <c r="DS211" s="58">
        <v>0</v>
      </c>
      <c r="DT211" s="57">
        <v>5.196585213032582</v>
      </c>
      <c r="DU211" s="57">
        <v>0</v>
      </c>
      <c r="DV211" s="58">
        <v>0</v>
      </c>
      <c r="DW211" s="58">
        <v>0</v>
      </c>
      <c r="DX211" s="58">
        <v>0</v>
      </c>
      <c r="DY211" s="140">
        <v>77.45457393483709</v>
      </c>
      <c r="DZ211" s="57">
        <v>66.88518170426065</v>
      </c>
      <c r="EA211" s="58">
        <v>13.394423558897243</v>
      </c>
      <c r="EB211" s="58">
        <v>0.5388471177944862</v>
      </c>
      <c r="EC211" s="58">
        <v>5.814536340852131</v>
      </c>
      <c r="ED211" s="58">
        <v>3.928571428571429</v>
      </c>
      <c r="EE211" s="58">
        <v>18.675595238095237</v>
      </c>
      <c r="EF211" s="58">
        <v>24.532424812030076</v>
      </c>
      <c r="EG211" s="57">
        <v>10.56939223057644</v>
      </c>
      <c r="EH211" s="58">
        <v>2.1405075187969924</v>
      </c>
      <c r="EI211" s="58">
        <v>8.428884711779448</v>
      </c>
      <c r="EJ211" s="58">
        <v>0</v>
      </c>
    </row>
    <row r="212" spans="1:140" ht="12.75">
      <c r="A212" s="7">
        <v>192</v>
      </c>
      <c r="B212" s="7" t="s">
        <v>377</v>
      </c>
      <c r="C212" s="7">
        <v>5</v>
      </c>
      <c r="D212" s="7" t="s">
        <v>378</v>
      </c>
      <c r="E212" s="7">
        <v>0</v>
      </c>
      <c r="F212" s="24">
        <v>0</v>
      </c>
      <c r="G212" s="24">
        <v>0.002</v>
      </c>
      <c r="H212" s="54">
        <v>0</v>
      </c>
      <c r="I212" s="111" t="s">
        <v>377</v>
      </c>
      <c r="J212" s="112" t="s">
        <v>777</v>
      </c>
      <c r="K212" s="113" t="s">
        <v>776</v>
      </c>
      <c r="L212" s="114">
        <v>1.969</v>
      </c>
      <c r="M212" s="115">
        <v>572.0619603859827</v>
      </c>
      <c r="N212" s="116">
        <v>560.9511949661982</v>
      </c>
      <c r="O212" s="117">
        <v>585.4439395442727</v>
      </c>
      <c r="P212" s="118">
        <v>140.66531234128996</v>
      </c>
      <c r="Q212" s="115">
        <v>76.48552564753682</v>
      </c>
      <c r="R212" s="53">
        <v>2.2041645505332657</v>
      </c>
      <c r="S212" s="53">
        <v>0.051802945657694256</v>
      </c>
      <c r="T212" s="54">
        <v>0</v>
      </c>
      <c r="U212" s="54">
        <v>0</v>
      </c>
      <c r="V212" s="54">
        <v>0</v>
      </c>
      <c r="W212" s="53">
        <v>0.2163534789233113</v>
      </c>
      <c r="X212" s="53">
        <v>0</v>
      </c>
      <c r="Y212" s="53">
        <v>0.6805485017775521</v>
      </c>
      <c r="Z212" s="53">
        <v>0.03555104113763331</v>
      </c>
      <c r="AA212" s="53">
        <v>0</v>
      </c>
      <c r="AB212" s="53">
        <v>0</v>
      </c>
      <c r="AC212" s="54">
        <v>0.6449974606399187</v>
      </c>
      <c r="AD212" s="54">
        <v>0</v>
      </c>
      <c r="AE212" s="53">
        <v>6.358557643473845</v>
      </c>
      <c r="AF212" s="53">
        <v>0.41137633316404265</v>
      </c>
      <c r="AG212" s="53">
        <v>0.18486541391569322</v>
      </c>
      <c r="AH212" s="53">
        <v>0</v>
      </c>
      <c r="AI212" s="53">
        <v>0</v>
      </c>
      <c r="AJ212" s="54">
        <v>0</v>
      </c>
      <c r="AK212" s="53">
        <v>0</v>
      </c>
      <c r="AL212" s="54">
        <v>0</v>
      </c>
      <c r="AM212" s="54">
        <v>0</v>
      </c>
      <c r="AN212" s="54">
        <v>0</v>
      </c>
      <c r="AO212" s="54">
        <v>0</v>
      </c>
      <c r="AP212" s="53">
        <v>0</v>
      </c>
      <c r="AQ212" s="53">
        <v>0.5332656170644997</v>
      </c>
      <c r="AR212" s="53">
        <v>0</v>
      </c>
      <c r="AS212" s="53">
        <v>0</v>
      </c>
      <c r="AT212" s="53">
        <v>0.8075165058405281</v>
      </c>
      <c r="AU212" s="54">
        <v>0</v>
      </c>
      <c r="AV212" s="54">
        <v>0</v>
      </c>
      <c r="AW212" s="54">
        <v>0</v>
      </c>
      <c r="AX212" s="53">
        <v>34.5606907059421</v>
      </c>
      <c r="AY212" s="54">
        <v>34.316912138141184</v>
      </c>
      <c r="AZ212" s="54">
        <v>0.24225495175215844</v>
      </c>
      <c r="BA212" s="54">
        <v>0</v>
      </c>
      <c r="BB212" s="53">
        <v>0.8075165058405281</v>
      </c>
      <c r="BC212" s="53">
        <v>17.318435754189945</v>
      </c>
      <c r="BD212" s="54">
        <v>3.45860843067547</v>
      </c>
      <c r="BE212" s="54">
        <v>5.916708989334688</v>
      </c>
      <c r="BF212" s="53">
        <v>11.498222447943117</v>
      </c>
      <c r="BG212" s="54">
        <v>5.139664804469273</v>
      </c>
      <c r="BH212" s="54">
        <v>0</v>
      </c>
      <c r="BI212" s="54">
        <v>0</v>
      </c>
      <c r="BJ212" s="54">
        <v>5.982732351447436</v>
      </c>
      <c r="BK212" s="119">
        <v>393.8344337227019</v>
      </c>
      <c r="BL212" s="53">
        <v>47.67394616556628</v>
      </c>
      <c r="BM212" s="54">
        <v>1.1681056373793803</v>
      </c>
      <c r="BN212" s="54">
        <v>0.568816658202133</v>
      </c>
      <c r="BO212" s="54">
        <v>3.3671914677501267</v>
      </c>
      <c r="BP212" s="54">
        <v>1.5337734890807515</v>
      </c>
      <c r="BQ212" s="54">
        <v>5.79989842559675</v>
      </c>
      <c r="BR212" s="54">
        <v>0.7211782630777044</v>
      </c>
      <c r="BS212" s="54">
        <v>5.987811071609954</v>
      </c>
      <c r="BT212" s="54">
        <v>0.7668867445403758</v>
      </c>
      <c r="BU212" s="54">
        <v>3.641442356526155</v>
      </c>
      <c r="BV212" s="54">
        <v>3.9766378872524126</v>
      </c>
      <c r="BW212" s="54">
        <v>0.8176739461655662</v>
      </c>
      <c r="BX212" s="54">
        <v>2.351447435246318</v>
      </c>
      <c r="BY212" s="54">
        <v>3.042153377348908</v>
      </c>
      <c r="BZ212" s="54">
        <v>0.33417978669375314</v>
      </c>
      <c r="CA212" s="54">
        <v>1.3610970035551042</v>
      </c>
      <c r="CB212" s="54">
        <v>3.8801422041645504</v>
      </c>
      <c r="CC212" s="53">
        <v>1.2188928390045708</v>
      </c>
      <c r="CD212" s="53">
        <v>24.52006094464195</v>
      </c>
      <c r="CE212" s="53">
        <v>13.03707465718639</v>
      </c>
      <c r="CF212" s="53">
        <v>8.51193499238192</v>
      </c>
      <c r="CG212" s="54">
        <v>0.004799390553580497</v>
      </c>
      <c r="CH212" s="54">
        <v>0.011731843575418994</v>
      </c>
      <c r="CI212" s="54">
        <v>0.3092940578974098</v>
      </c>
      <c r="CJ212" s="54">
        <v>1.8080243778567797</v>
      </c>
      <c r="CK212" s="54">
        <v>0.07313357034027425</v>
      </c>
      <c r="CL212" s="54">
        <v>1.7369222955815133</v>
      </c>
      <c r="CM212" s="54">
        <v>0.3839512442864398</v>
      </c>
      <c r="CN212" s="54">
        <v>0.06297613001523615</v>
      </c>
      <c r="CO212" s="54">
        <v>0.03169121381411884</v>
      </c>
      <c r="CP212" s="54">
        <v>0.0006602336211274759</v>
      </c>
      <c r="CQ212" s="54">
        <v>0</v>
      </c>
      <c r="CR212" s="54">
        <v>0</v>
      </c>
      <c r="CS212" s="54">
        <v>0</v>
      </c>
      <c r="CT212" s="54">
        <v>0</v>
      </c>
      <c r="CU212" s="53">
        <v>0.34636871508379885</v>
      </c>
      <c r="CV212" s="54">
        <v>0</v>
      </c>
      <c r="CW212" s="54">
        <v>0</v>
      </c>
      <c r="CX212" s="54">
        <v>0</v>
      </c>
      <c r="CY212" s="54">
        <v>0</v>
      </c>
      <c r="CZ212" s="53">
        <v>199.8425596749619</v>
      </c>
      <c r="DA212" s="54">
        <v>1.7318435754189945</v>
      </c>
      <c r="DB212" s="54">
        <v>27.303199593702384</v>
      </c>
      <c r="DC212" s="54">
        <v>61.13255459624175</v>
      </c>
      <c r="DD212" s="54">
        <v>64.03250380904012</v>
      </c>
      <c r="DE212" s="54">
        <v>1.8283392585068563</v>
      </c>
      <c r="DF212" s="120">
        <v>39.680040629761294</v>
      </c>
      <c r="DG212" s="121">
        <v>26.013204672422546</v>
      </c>
      <c r="DH212" s="121">
        <v>4.286439817166075</v>
      </c>
      <c r="DI212" s="53">
        <v>26.617572371762314</v>
      </c>
      <c r="DJ212" s="54">
        <v>2.4479431183341798</v>
      </c>
      <c r="DK212" s="54">
        <v>3.2453021838496694</v>
      </c>
      <c r="DL212" s="54">
        <v>0.329608938547486</v>
      </c>
      <c r="DM212" s="53">
        <v>20.990350431691212</v>
      </c>
      <c r="DN212" s="54">
        <v>17.044184865413918</v>
      </c>
      <c r="DO212" s="54">
        <v>0.4418486541391569</v>
      </c>
      <c r="DP212" s="53">
        <v>2.5698324022346366</v>
      </c>
      <c r="DQ212" s="53">
        <v>2.2244794311833416</v>
      </c>
      <c r="DR212" s="54">
        <v>0.18384966988318943</v>
      </c>
      <c r="DS212" s="54">
        <v>0.017470797359065513</v>
      </c>
      <c r="DT212" s="53">
        <v>6.363636363636364</v>
      </c>
      <c r="DU212" s="53">
        <v>0.24073133570340274</v>
      </c>
      <c r="DV212" s="54">
        <v>0</v>
      </c>
      <c r="DW212" s="54">
        <v>0</v>
      </c>
      <c r="DX212" s="54">
        <v>0</v>
      </c>
      <c r="DY212" s="122">
        <v>37.56221432199085</v>
      </c>
      <c r="DZ212" s="53">
        <v>33.17420010157441</v>
      </c>
      <c r="EA212" s="54">
        <v>8.638902996444894</v>
      </c>
      <c r="EB212" s="54">
        <v>3.285931945149822</v>
      </c>
      <c r="EC212" s="54">
        <v>0.06297613001523615</v>
      </c>
      <c r="ED212" s="54">
        <v>3.1691213814118844</v>
      </c>
      <c r="EE212" s="54">
        <v>5.896394108684611</v>
      </c>
      <c r="EF212" s="54">
        <v>12.12290502793296</v>
      </c>
      <c r="EG212" s="53">
        <v>4.388014220416455</v>
      </c>
      <c r="EH212" s="54">
        <v>3.240223463687151</v>
      </c>
      <c r="EI212" s="54">
        <v>1.142712036566785</v>
      </c>
      <c r="EJ212" s="54">
        <v>0</v>
      </c>
    </row>
    <row r="213" spans="1:140" ht="12.75">
      <c r="A213" s="7">
        <v>193</v>
      </c>
      <c r="B213" s="7" t="s">
        <v>379</v>
      </c>
      <c r="C213" s="7">
        <v>5</v>
      </c>
      <c r="D213" s="7" t="s">
        <v>380</v>
      </c>
      <c r="E213" s="7">
        <v>0</v>
      </c>
      <c r="F213" s="24">
        <v>0</v>
      </c>
      <c r="G213" s="24">
        <v>0.02</v>
      </c>
      <c r="H213" s="54">
        <v>0</v>
      </c>
      <c r="I213" s="142" t="s">
        <v>379</v>
      </c>
      <c r="J213" s="112" t="s">
        <v>777</v>
      </c>
      <c r="K213" s="113" t="s">
        <v>780</v>
      </c>
      <c r="L213" s="114">
        <v>20.068</v>
      </c>
      <c r="M213" s="125">
        <v>646.6015547139724</v>
      </c>
      <c r="N213" s="126">
        <v>641.3479170819215</v>
      </c>
      <c r="O213" s="127">
        <v>650.7888180187363</v>
      </c>
      <c r="P213" s="128">
        <v>138.67400837153676</v>
      </c>
      <c r="Q213" s="125">
        <v>79.45086705202311</v>
      </c>
      <c r="R213" s="57">
        <v>10.049830576041458</v>
      </c>
      <c r="S213" s="55">
        <v>0.12108829978074546</v>
      </c>
      <c r="T213" s="56">
        <v>0</v>
      </c>
      <c r="U213" s="56">
        <v>0</v>
      </c>
      <c r="V213" s="56">
        <v>0</v>
      </c>
      <c r="W213" s="55">
        <v>0.3099461829778752</v>
      </c>
      <c r="X213" s="55">
        <v>4.983057604145904</v>
      </c>
      <c r="Y213" s="55">
        <v>0.6567669922264301</v>
      </c>
      <c r="Z213" s="55">
        <v>0.04021327486545744</v>
      </c>
      <c r="AA213" s="55">
        <v>0</v>
      </c>
      <c r="AB213" s="55">
        <v>0</v>
      </c>
      <c r="AC213" s="56">
        <v>0.6164042256328482</v>
      </c>
      <c r="AD213" s="56">
        <v>0</v>
      </c>
      <c r="AE213" s="55">
        <v>3.6580625872035077</v>
      </c>
      <c r="AF213" s="55">
        <v>0.14999003388479168</v>
      </c>
      <c r="AG213" s="55">
        <v>0.06727127765596969</v>
      </c>
      <c r="AH213" s="55">
        <v>0</v>
      </c>
      <c r="AI213" s="55">
        <v>0</v>
      </c>
      <c r="AJ213" s="56">
        <v>0</v>
      </c>
      <c r="AK213" s="57">
        <v>0</v>
      </c>
      <c r="AL213" s="56">
        <v>0</v>
      </c>
      <c r="AM213" s="56">
        <v>0</v>
      </c>
      <c r="AN213" s="56">
        <v>0</v>
      </c>
      <c r="AO213" s="56">
        <v>0</v>
      </c>
      <c r="AP213" s="55">
        <v>0</v>
      </c>
      <c r="AQ213" s="55">
        <v>0.548634642216464</v>
      </c>
      <c r="AR213" s="55">
        <v>0</v>
      </c>
      <c r="AS213" s="55">
        <v>0</v>
      </c>
      <c r="AT213" s="55">
        <v>0.17390871038469205</v>
      </c>
      <c r="AU213" s="56">
        <v>0</v>
      </c>
      <c r="AV213" s="56">
        <v>0</v>
      </c>
      <c r="AW213" s="56">
        <v>0</v>
      </c>
      <c r="AX213" s="55">
        <v>32.639027307155665</v>
      </c>
      <c r="AY213" s="56">
        <v>32.49152880207295</v>
      </c>
      <c r="AZ213" s="56">
        <v>0.14749850508271875</v>
      </c>
      <c r="BA213" s="56">
        <v>0</v>
      </c>
      <c r="BB213" s="55">
        <v>1.0868048634642216</v>
      </c>
      <c r="BC213" s="55">
        <v>15.449970101654374</v>
      </c>
      <c r="BD213" s="56">
        <v>3.0630855092684874</v>
      </c>
      <c r="BE213" s="56">
        <v>5.348315726529798</v>
      </c>
      <c r="BF213" s="55">
        <v>10.047339047239385</v>
      </c>
      <c r="BG213" s="56">
        <v>4.966115208291808</v>
      </c>
      <c r="BH213" s="56">
        <v>0</v>
      </c>
      <c r="BI213" s="56">
        <v>0</v>
      </c>
      <c r="BJ213" s="56">
        <v>4.717958939605342</v>
      </c>
      <c r="BK213" s="129">
        <v>473.72433725333866</v>
      </c>
      <c r="BL213" s="55">
        <v>61.26818816025513</v>
      </c>
      <c r="BM213" s="56">
        <v>1.7037073948574846</v>
      </c>
      <c r="BN213" s="56">
        <v>0.8301773968507076</v>
      </c>
      <c r="BO213" s="56">
        <v>4.1299581423161245</v>
      </c>
      <c r="BP213" s="56">
        <v>2.053518038668527</v>
      </c>
      <c r="BQ213" s="56">
        <v>6.6767988837950965</v>
      </c>
      <c r="BR213" s="56">
        <v>0.7703807056009566</v>
      </c>
      <c r="BS213" s="56">
        <v>7.585210285030894</v>
      </c>
      <c r="BT213" s="56">
        <v>0.8007773569862467</v>
      </c>
      <c r="BU213" s="56">
        <v>6.174506677297189</v>
      </c>
      <c r="BV213" s="56">
        <v>5.950269085110623</v>
      </c>
      <c r="BW213" s="56">
        <v>0.9861470998604744</v>
      </c>
      <c r="BX213" s="56">
        <v>3.854893362567271</v>
      </c>
      <c r="BY213" s="56">
        <v>4.14789714969105</v>
      </c>
      <c r="BZ213" s="56">
        <v>0.3732310145505282</v>
      </c>
      <c r="CA213" s="56">
        <v>1.4470799282439706</v>
      </c>
      <c r="CB213" s="56">
        <v>3.1567669922264296</v>
      </c>
      <c r="CC213" s="55">
        <v>1.6199920271078332</v>
      </c>
      <c r="CD213" s="55">
        <v>31.868148295794295</v>
      </c>
      <c r="CE213" s="55">
        <v>13.182678891767988</v>
      </c>
      <c r="CF213" s="55">
        <v>8.549431931433126</v>
      </c>
      <c r="CG213" s="56">
        <v>0.005531193940601953</v>
      </c>
      <c r="CH213" s="56">
        <v>0.01744070161451066</v>
      </c>
      <c r="CI213" s="56">
        <v>0.433027705800279</v>
      </c>
      <c r="CJ213" s="56">
        <v>1.793402431732111</v>
      </c>
      <c r="CK213" s="56">
        <v>0.10115606936416183</v>
      </c>
      <c r="CL213" s="56">
        <v>1.7291209886386283</v>
      </c>
      <c r="CM213" s="56">
        <v>0.6343432330077735</v>
      </c>
      <c r="CN213" s="56">
        <v>0.10015945784333267</v>
      </c>
      <c r="CO213" s="56">
        <v>0.034532589196731106</v>
      </c>
      <c r="CP213" s="56">
        <v>0.0008122383894757822</v>
      </c>
      <c r="CQ213" s="56">
        <v>0</v>
      </c>
      <c r="CR213" s="56">
        <v>0</v>
      </c>
      <c r="CS213" s="56">
        <v>0</v>
      </c>
      <c r="CT213" s="56">
        <v>0</v>
      </c>
      <c r="CU213" s="55">
        <v>0.43203109427944986</v>
      </c>
      <c r="CV213" s="56">
        <v>0</v>
      </c>
      <c r="CW213" s="56">
        <v>0</v>
      </c>
      <c r="CX213" s="56">
        <v>0</v>
      </c>
      <c r="CY213" s="56">
        <v>0</v>
      </c>
      <c r="CZ213" s="55">
        <v>244.5161451066374</v>
      </c>
      <c r="DA213" s="56">
        <v>1.7480566075343829</v>
      </c>
      <c r="DB213" s="56">
        <v>31.472991827785528</v>
      </c>
      <c r="DC213" s="56">
        <v>82.34153876818814</v>
      </c>
      <c r="DD213" s="56">
        <v>78.00079728921665</v>
      </c>
      <c r="DE213" s="56">
        <v>2.2722742674905323</v>
      </c>
      <c r="DF213" s="130">
        <v>45.14849511660354</v>
      </c>
      <c r="DG213" s="131">
        <v>32.23490133545943</v>
      </c>
      <c r="DH213" s="131">
        <v>4.741877616105242</v>
      </c>
      <c r="DI213" s="55">
        <v>29.633246960334862</v>
      </c>
      <c r="DJ213" s="56">
        <v>2.8278851903528004</v>
      </c>
      <c r="DK213" s="56">
        <v>4.233107434721945</v>
      </c>
      <c r="DL213" s="56">
        <v>0.3109427944987044</v>
      </c>
      <c r="DM213" s="55">
        <v>26.470500298983456</v>
      </c>
      <c r="DN213" s="56">
        <v>21.79439904325294</v>
      </c>
      <c r="DO213" s="56">
        <v>0.49431931433127363</v>
      </c>
      <c r="DP213" s="55">
        <v>3.0959736894558496</v>
      </c>
      <c r="DQ213" s="55">
        <v>2.599661152082918</v>
      </c>
      <c r="DR213" s="56">
        <v>0.14401036475981663</v>
      </c>
      <c r="DS213" s="56">
        <v>0.017640023918676497</v>
      </c>
      <c r="DT213" s="55">
        <v>5.124576440103647</v>
      </c>
      <c r="DU213" s="55">
        <v>0.21526808849910306</v>
      </c>
      <c r="DV213" s="56">
        <v>0</v>
      </c>
      <c r="DW213" s="56">
        <v>0</v>
      </c>
      <c r="DX213" s="56">
        <v>0</v>
      </c>
      <c r="DY213" s="132">
        <v>34.203209089097065</v>
      </c>
      <c r="DZ213" s="55">
        <v>29.238588798086504</v>
      </c>
      <c r="EA213" s="56">
        <v>8.100956747059996</v>
      </c>
      <c r="EB213" s="56">
        <v>3.221546741080327</v>
      </c>
      <c r="EC213" s="56">
        <v>0.04594379111022523</v>
      </c>
      <c r="ED213" s="56">
        <v>2.770081722144708</v>
      </c>
      <c r="EE213" s="56">
        <v>4.8071556707195535</v>
      </c>
      <c r="EF213" s="56">
        <v>10.293003787123778</v>
      </c>
      <c r="EG213" s="55">
        <v>4.964620291010564</v>
      </c>
      <c r="EH213" s="56">
        <v>3.993422363962527</v>
      </c>
      <c r="EI213" s="56">
        <v>0.9711979270480365</v>
      </c>
      <c r="EJ213" s="56">
        <v>0</v>
      </c>
    </row>
    <row r="214" spans="1:140" ht="12.75">
      <c r="A214" s="13">
        <v>194</v>
      </c>
      <c r="B214" s="13" t="s">
        <v>381</v>
      </c>
      <c r="C214" s="13">
        <v>8</v>
      </c>
      <c r="D214" s="13" t="s">
        <v>382</v>
      </c>
      <c r="E214" s="13">
        <v>0.040020536378135664</v>
      </c>
      <c r="F214" s="27">
        <v>0.01026167599439376</v>
      </c>
      <c r="G214" s="27">
        <v>3.9</v>
      </c>
      <c r="H214" s="54" t="e">
        <v>#VALUE!</v>
      </c>
      <c r="I214" s="158"/>
      <c r="M214" s="124" t="s">
        <v>791</v>
      </c>
      <c r="N214" s="124" t="s">
        <v>791</v>
      </c>
      <c r="O214" s="124" t="s">
        <v>791</v>
      </c>
      <c r="P214" s="124" t="s">
        <v>791</v>
      </c>
      <c r="Q214" s="124" t="s">
        <v>791</v>
      </c>
      <c r="R214" s="124" t="s">
        <v>791</v>
      </c>
      <c r="S214" s="124" t="s">
        <v>791</v>
      </c>
      <c r="T214" s="124" t="s">
        <v>791</v>
      </c>
      <c r="U214" s="124" t="s">
        <v>791</v>
      </c>
      <c r="V214" s="124" t="s">
        <v>791</v>
      </c>
      <c r="W214" s="124" t="s">
        <v>791</v>
      </c>
      <c r="X214" s="124" t="s">
        <v>791</v>
      </c>
      <c r="Y214" s="124" t="s">
        <v>791</v>
      </c>
      <c r="Z214" s="124" t="s">
        <v>791</v>
      </c>
      <c r="AA214" s="124" t="s">
        <v>791</v>
      </c>
      <c r="AB214" s="124" t="s">
        <v>791</v>
      </c>
      <c r="AC214" s="124" t="s">
        <v>791</v>
      </c>
      <c r="AD214" s="124" t="s">
        <v>791</v>
      </c>
      <c r="AE214" s="124" t="s">
        <v>791</v>
      </c>
      <c r="AF214" s="124" t="s">
        <v>791</v>
      </c>
      <c r="AG214" s="124" t="s">
        <v>791</v>
      </c>
      <c r="AH214" s="124" t="s">
        <v>791</v>
      </c>
      <c r="AI214" s="124" t="s">
        <v>791</v>
      </c>
      <c r="AJ214" s="124" t="s">
        <v>791</v>
      </c>
      <c r="AK214" s="124" t="s">
        <v>791</v>
      </c>
      <c r="AL214" s="124" t="s">
        <v>791</v>
      </c>
      <c r="AM214" s="124" t="s">
        <v>791</v>
      </c>
      <c r="AN214" s="124" t="s">
        <v>791</v>
      </c>
      <c r="AO214" s="124" t="s">
        <v>791</v>
      </c>
      <c r="AP214" s="124" t="s">
        <v>791</v>
      </c>
      <c r="AQ214" s="124" t="s">
        <v>791</v>
      </c>
      <c r="AR214" s="124" t="s">
        <v>791</v>
      </c>
      <c r="AS214" s="124" t="s">
        <v>791</v>
      </c>
      <c r="AT214" s="124" t="s">
        <v>791</v>
      </c>
      <c r="AU214" s="124" t="s">
        <v>791</v>
      </c>
      <c r="AV214" s="124" t="s">
        <v>791</v>
      </c>
      <c r="AW214" s="124" t="s">
        <v>791</v>
      </c>
      <c r="AX214" s="124" t="s">
        <v>791</v>
      </c>
      <c r="AY214" s="124" t="s">
        <v>791</v>
      </c>
      <c r="AZ214" s="124" t="s">
        <v>791</v>
      </c>
      <c r="BA214" s="124" t="s">
        <v>791</v>
      </c>
      <c r="BB214" s="124" t="s">
        <v>791</v>
      </c>
      <c r="BC214" s="124" t="s">
        <v>791</v>
      </c>
      <c r="BD214" s="124" t="s">
        <v>791</v>
      </c>
      <c r="BE214" s="124" t="s">
        <v>791</v>
      </c>
      <c r="BF214" s="124" t="s">
        <v>791</v>
      </c>
      <c r="BG214" s="124" t="s">
        <v>791</v>
      </c>
      <c r="BH214" s="124" t="s">
        <v>791</v>
      </c>
      <c r="BI214" s="124" t="s">
        <v>791</v>
      </c>
      <c r="BJ214" s="124" t="s">
        <v>791</v>
      </c>
      <c r="BK214" s="124" t="s">
        <v>791</v>
      </c>
      <c r="BL214" s="124" t="s">
        <v>791</v>
      </c>
      <c r="BM214" s="124" t="s">
        <v>791</v>
      </c>
      <c r="BN214" s="124" t="s">
        <v>791</v>
      </c>
      <c r="BO214" s="124" t="s">
        <v>791</v>
      </c>
      <c r="BP214" s="124" t="s">
        <v>791</v>
      </c>
      <c r="BQ214" s="124" t="s">
        <v>791</v>
      </c>
      <c r="BR214" s="124" t="s">
        <v>791</v>
      </c>
      <c r="BS214" s="124" t="s">
        <v>791</v>
      </c>
      <c r="BT214" s="124" t="s">
        <v>791</v>
      </c>
      <c r="BU214" s="124" t="s">
        <v>791</v>
      </c>
      <c r="BV214" s="124" t="s">
        <v>791</v>
      </c>
      <c r="BW214" s="124" t="s">
        <v>791</v>
      </c>
      <c r="BX214" s="124" t="s">
        <v>791</v>
      </c>
      <c r="BY214" s="124" t="s">
        <v>791</v>
      </c>
      <c r="BZ214" s="124" t="s">
        <v>791</v>
      </c>
      <c r="CA214" s="124" t="s">
        <v>791</v>
      </c>
      <c r="CB214" s="124" t="s">
        <v>791</v>
      </c>
      <c r="CC214" s="124" t="s">
        <v>791</v>
      </c>
      <c r="CD214" s="124" t="s">
        <v>791</v>
      </c>
      <c r="CE214" s="124" t="s">
        <v>791</v>
      </c>
      <c r="CF214" s="124" t="s">
        <v>791</v>
      </c>
      <c r="CG214" s="124" t="s">
        <v>791</v>
      </c>
      <c r="CH214" s="124" t="s">
        <v>791</v>
      </c>
      <c r="CI214" s="124" t="s">
        <v>791</v>
      </c>
      <c r="CJ214" s="124" t="s">
        <v>791</v>
      </c>
      <c r="CK214" s="124" t="s">
        <v>791</v>
      </c>
      <c r="CL214" s="124" t="s">
        <v>791</v>
      </c>
      <c r="CM214" s="124" t="s">
        <v>791</v>
      </c>
      <c r="CN214" s="124" t="s">
        <v>791</v>
      </c>
      <c r="CO214" s="124" t="s">
        <v>791</v>
      </c>
      <c r="CP214" s="124" t="s">
        <v>791</v>
      </c>
      <c r="CQ214" s="124" t="s">
        <v>791</v>
      </c>
      <c r="CR214" s="124" t="s">
        <v>791</v>
      </c>
      <c r="CS214" s="124" t="s">
        <v>791</v>
      </c>
      <c r="CT214" s="124" t="s">
        <v>791</v>
      </c>
      <c r="CU214" s="124" t="s">
        <v>791</v>
      </c>
      <c r="CV214" s="124" t="s">
        <v>791</v>
      </c>
      <c r="CW214" s="124" t="s">
        <v>791</v>
      </c>
      <c r="CX214" s="124" t="s">
        <v>791</v>
      </c>
      <c r="CY214" s="124" t="s">
        <v>791</v>
      </c>
      <c r="CZ214" s="124" t="s">
        <v>791</v>
      </c>
      <c r="DA214" s="124" t="s">
        <v>791</v>
      </c>
      <c r="DB214" s="124" t="s">
        <v>791</v>
      </c>
      <c r="DC214" s="124" t="s">
        <v>791</v>
      </c>
      <c r="DD214" s="124" t="s">
        <v>791</v>
      </c>
      <c r="DE214" s="124" t="s">
        <v>791</v>
      </c>
      <c r="DF214" s="124" t="s">
        <v>791</v>
      </c>
      <c r="DG214" s="124" t="s">
        <v>791</v>
      </c>
      <c r="DH214" s="124" t="s">
        <v>791</v>
      </c>
      <c r="DI214" s="124" t="s">
        <v>791</v>
      </c>
      <c r="DJ214" s="124" t="s">
        <v>791</v>
      </c>
      <c r="DK214" s="124" t="s">
        <v>791</v>
      </c>
      <c r="DL214" s="124" t="s">
        <v>791</v>
      </c>
      <c r="DM214" s="124" t="s">
        <v>791</v>
      </c>
      <c r="DN214" s="124" t="s">
        <v>791</v>
      </c>
      <c r="DO214" s="124" t="s">
        <v>791</v>
      </c>
      <c r="DP214" s="124" t="s">
        <v>791</v>
      </c>
      <c r="DQ214" s="124" t="s">
        <v>791</v>
      </c>
      <c r="DR214" s="124" t="s">
        <v>791</v>
      </c>
      <c r="DS214" s="124" t="s">
        <v>791</v>
      </c>
      <c r="DT214" s="124" t="s">
        <v>791</v>
      </c>
      <c r="DU214" s="124" t="s">
        <v>791</v>
      </c>
      <c r="DV214" s="124" t="s">
        <v>791</v>
      </c>
      <c r="DW214" s="124" t="s">
        <v>791</v>
      </c>
      <c r="DX214" s="124" t="s">
        <v>791</v>
      </c>
      <c r="DY214" s="124" t="s">
        <v>791</v>
      </c>
      <c r="DZ214" s="124" t="s">
        <v>791</v>
      </c>
      <c r="EA214" s="124" t="s">
        <v>791</v>
      </c>
      <c r="EB214" s="124" t="s">
        <v>791</v>
      </c>
      <c r="EC214" s="124" t="s">
        <v>791</v>
      </c>
      <c r="ED214" s="124" t="s">
        <v>791</v>
      </c>
      <c r="EE214" s="124" t="s">
        <v>791</v>
      </c>
      <c r="EF214" s="124" t="s">
        <v>791</v>
      </c>
      <c r="EG214" s="124" t="s">
        <v>791</v>
      </c>
      <c r="EH214" s="124" t="s">
        <v>791</v>
      </c>
      <c r="EI214" s="124" t="s">
        <v>791</v>
      </c>
      <c r="EJ214" s="124" t="s">
        <v>791</v>
      </c>
    </row>
    <row r="215" spans="1:140" ht="12.75">
      <c r="A215" s="6">
        <v>195</v>
      </c>
      <c r="B215" s="6" t="s">
        <v>383</v>
      </c>
      <c r="C215" s="6">
        <v>11</v>
      </c>
      <c r="D215" s="6" t="s">
        <v>384</v>
      </c>
      <c r="E215" s="6">
        <v>0</v>
      </c>
      <c r="F215" s="30">
        <v>0</v>
      </c>
      <c r="G215" s="30">
        <v>0.027</v>
      </c>
      <c r="H215" s="54">
        <v>0</v>
      </c>
      <c r="I215" s="142" t="s">
        <v>383</v>
      </c>
      <c r="J215" s="112" t="s">
        <v>775</v>
      </c>
      <c r="K215" s="113" t="s">
        <v>776</v>
      </c>
      <c r="L215" s="114">
        <v>27.336</v>
      </c>
      <c r="M215" s="115">
        <v>951.8770119988295</v>
      </c>
      <c r="N215" s="116">
        <v>936.3645010242903</v>
      </c>
      <c r="O215" s="117">
        <v>968.1921275973076</v>
      </c>
      <c r="P215" s="118">
        <v>34.351770558969854</v>
      </c>
      <c r="Q215" s="115">
        <v>1.6681299385425814</v>
      </c>
      <c r="R215" s="53">
        <v>0</v>
      </c>
      <c r="S215" s="53">
        <v>0</v>
      </c>
      <c r="T215" s="54">
        <v>0</v>
      </c>
      <c r="U215" s="54">
        <v>0</v>
      </c>
      <c r="V215" s="54">
        <v>0</v>
      </c>
      <c r="W215" s="53">
        <v>0</v>
      </c>
      <c r="X215" s="53">
        <v>0</v>
      </c>
      <c r="Y215" s="53">
        <v>0</v>
      </c>
      <c r="Z215" s="53">
        <v>0</v>
      </c>
      <c r="AA215" s="53">
        <v>0</v>
      </c>
      <c r="AB215" s="53">
        <v>0</v>
      </c>
      <c r="AC215" s="54">
        <v>0</v>
      </c>
      <c r="AD215" s="54">
        <v>0</v>
      </c>
      <c r="AE215" s="53">
        <v>0</v>
      </c>
      <c r="AF215" s="53">
        <v>0</v>
      </c>
      <c r="AG215" s="53">
        <v>0</v>
      </c>
      <c r="AH215" s="53">
        <v>0</v>
      </c>
      <c r="AI215" s="53">
        <v>0</v>
      </c>
      <c r="AJ215" s="54">
        <v>0</v>
      </c>
      <c r="AK215" s="53">
        <v>0</v>
      </c>
      <c r="AL215" s="54">
        <v>0</v>
      </c>
      <c r="AM215" s="54">
        <v>0</v>
      </c>
      <c r="AN215" s="54">
        <v>0</v>
      </c>
      <c r="AO215" s="54">
        <v>0</v>
      </c>
      <c r="AP215" s="53">
        <v>0</v>
      </c>
      <c r="AQ215" s="53">
        <v>0</v>
      </c>
      <c r="AR215" s="53">
        <v>0</v>
      </c>
      <c r="AS215" s="53">
        <v>0</v>
      </c>
      <c r="AT215" s="53">
        <v>0</v>
      </c>
      <c r="AU215" s="54">
        <v>0</v>
      </c>
      <c r="AV215" s="54">
        <v>0</v>
      </c>
      <c r="AW215" s="54">
        <v>0</v>
      </c>
      <c r="AX215" s="53">
        <v>31.526924202516827</v>
      </c>
      <c r="AY215" s="54">
        <v>31.526924202516827</v>
      </c>
      <c r="AZ215" s="54">
        <v>0</v>
      </c>
      <c r="BA215" s="54">
        <v>0</v>
      </c>
      <c r="BB215" s="53">
        <v>0</v>
      </c>
      <c r="BC215" s="53">
        <v>1.1567164179104477</v>
      </c>
      <c r="BD215" s="54">
        <v>0</v>
      </c>
      <c r="BE215" s="54">
        <v>0</v>
      </c>
      <c r="BF215" s="53">
        <v>0</v>
      </c>
      <c r="BG215" s="54">
        <v>0</v>
      </c>
      <c r="BH215" s="54">
        <v>0</v>
      </c>
      <c r="BI215" s="54">
        <v>0</v>
      </c>
      <c r="BJ215" s="54">
        <v>0</v>
      </c>
      <c r="BK215" s="119">
        <v>891.7720222417325</v>
      </c>
      <c r="BL215" s="53">
        <v>294.09899034240567</v>
      </c>
      <c r="BM215" s="54">
        <v>5.776631548141645</v>
      </c>
      <c r="BN215" s="54">
        <v>1.792142230026339</v>
      </c>
      <c r="BO215" s="54">
        <v>42.254170324846356</v>
      </c>
      <c r="BP215" s="54">
        <v>23.024582967515364</v>
      </c>
      <c r="BQ215" s="54">
        <v>6.956028680128768</v>
      </c>
      <c r="BR215" s="54">
        <v>11.42778753292362</v>
      </c>
      <c r="BS215" s="54">
        <v>64.60820895522389</v>
      </c>
      <c r="BT215" s="54">
        <v>3.8586479367866553</v>
      </c>
      <c r="BU215" s="54">
        <v>15.463125548726953</v>
      </c>
      <c r="BV215" s="54">
        <v>6.367061750073164</v>
      </c>
      <c r="BW215" s="54">
        <v>0</v>
      </c>
      <c r="BX215" s="54">
        <v>1.2145156570090723</v>
      </c>
      <c r="BY215" s="54">
        <v>17.914105940883818</v>
      </c>
      <c r="BZ215" s="54">
        <v>12.003585016095991</v>
      </c>
      <c r="CA215" s="54">
        <v>30.114866842259293</v>
      </c>
      <c r="CB215" s="54">
        <v>11.507535850160961</v>
      </c>
      <c r="CC215" s="53">
        <v>1.0202663154814164</v>
      </c>
      <c r="CD215" s="53">
        <v>0</v>
      </c>
      <c r="CE215" s="53">
        <v>2.937518290898449</v>
      </c>
      <c r="CF215" s="53">
        <v>2.8928884986830554</v>
      </c>
      <c r="CG215" s="54">
        <v>0</v>
      </c>
      <c r="CH215" s="54">
        <v>0</v>
      </c>
      <c r="CI215" s="54">
        <v>0</v>
      </c>
      <c r="CJ215" s="54">
        <v>0</v>
      </c>
      <c r="CK215" s="54">
        <v>0</v>
      </c>
      <c r="CL215" s="54">
        <v>1.2997512437810947</v>
      </c>
      <c r="CM215" s="54">
        <v>1.5931372549019611</v>
      </c>
      <c r="CN215" s="54">
        <v>0</v>
      </c>
      <c r="CO215" s="54">
        <v>0</v>
      </c>
      <c r="CP215" s="54">
        <v>0</v>
      </c>
      <c r="CQ215" s="54">
        <v>0</v>
      </c>
      <c r="CR215" s="54">
        <v>0</v>
      </c>
      <c r="CS215" s="54">
        <v>0</v>
      </c>
      <c r="CT215" s="54">
        <v>0</v>
      </c>
      <c r="CU215" s="53">
        <v>0</v>
      </c>
      <c r="CV215" s="54">
        <v>0</v>
      </c>
      <c r="CW215" s="54">
        <v>0</v>
      </c>
      <c r="CX215" s="54">
        <v>0</v>
      </c>
      <c r="CY215" s="54">
        <v>0</v>
      </c>
      <c r="CZ215" s="53">
        <v>559.6502780216565</v>
      </c>
      <c r="DA215" s="54">
        <v>2.937518290898449</v>
      </c>
      <c r="DB215" s="54">
        <v>11.176104770266315</v>
      </c>
      <c r="DC215" s="54">
        <v>146.51485220954052</v>
      </c>
      <c r="DD215" s="54">
        <v>94.13959613696225</v>
      </c>
      <c r="DE215" s="54">
        <v>17.904594673690372</v>
      </c>
      <c r="DF215" s="120">
        <v>12.598039215686274</v>
      </c>
      <c r="DG215" s="121">
        <v>0</v>
      </c>
      <c r="DH215" s="121">
        <v>0</v>
      </c>
      <c r="DI215" s="53">
        <v>15.965027802165643</v>
      </c>
      <c r="DJ215" s="54">
        <v>0</v>
      </c>
      <c r="DK215" s="54">
        <v>11.18854258121159</v>
      </c>
      <c r="DL215" s="54">
        <v>0</v>
      </c>
      <c r="DM215" s="53">
        <v>1.6092332455370209</v>
      </c>
      <c r="DN215" s="54">
        <v>0</v>
      </c>
      <c r="DO215" s="54">
        <v>0</v>
      </c>
      <c r="DP215" s="53">
        <v>0</v>
      </c>
      <c r="DQ215" s="53">
        <v>0</v>
      </c>
      <c r="DR215" s="54">
        <v>0</v>
      </c>
      <c r="DS215" s="54">
        <v>0</v>
      </c>
      <c r="DT215" s="53">
        <v>0.9997805092186128</v>
      </c>
      <c r="DU215" s="53">
        <v>0</v>
      </c>
      <c r="DV215" s="54">
        <v>0</v>
      </c>
      <c r="DW215" s="54">
        <v>0</v>
      </c>
      <c r="DX215" s="54">
        <v>0</v>
      </c>
      <c r="DY215" s="122">
        <v>25.753219198127013</v>
      </c>
      <c r="DZ215" s="53">
        <v>16.09233245537021</v>
      </c>
      <c r="EA215" s="54">
        <v>12.712906057945567</v>
      </c>
      <c r="EB215" s="54">
        <v>2.7231489610769684</v>
      </c>
      <c r="EC215" s="54">
        <v>0</v>
      </c>
      <c r="ED215" s="54">
        <v>0</v>
      </c>
      <c r="EE215" s="54">
        <v>0.6562774363476734</v>
      </c>
      <c r="EF215" s="54">
        <v>0</v>
      </c>
      <c r="EG215" s="53">
        <v>9.660520924787825</v>
      </c>
      <c r="EH215" s="54">
        <v>9.660520924787825</v>
      </c>
      <c r="EI215" s="54">
        <v>0</v>
      </c>
      <c r="EJ215" s="54">
        <v>0</v>
      </c>
    </row>
    <row r="216" spans="1:140" ht="22.5">
      <c r="A216" s="12">
        <v>196</v>
      </c>
      <c r="B216" s="12" t="s">
        <v>421</v>
      </c>
      <c r="C216" s="12">
        <v>9</v>
      </c>
      <c r="D216" s="12" t="s">
        <v>385</v>
      </c>
      <c r="E216" s="12">
        <v>0</v>
      </c>
      <c r="F216" s="28">
        <v>0</v>
      </c>
      <c r="G216" s="28">
        <v>10.535</v>
      </c>
      <c r="H216" s="54">
        <v>0</v>
      </c>
      <c r="I216" s="142" t="s">
        <v>474</v>
      </c>
      <c r="J216" s="112" t="s">
        <v>776</v>
      </c>
      <c r="K216" s="113" t="s">
        <v>776</v>
      </c>
      <c r="L216" s="114">
        <v>10535.26</v>
      </c>
      <c r="M216" s="115">
        <v>1148.0323067489553</v>
      </c>
      <c r="N216" s="116">
        <v>1118.8968159721937</v>
      </c>
      <c r="O216" s="117">
        <v>1180.2982372905567</v>
      </c>
      <c r="P216" s="118">
        <v>33.529190546792385</v>
      </c>
      <c r="Q216" s="115">
        <v>9.290529137391959</v>
      </c>
      <c r="R216" s="53">
        <v>4.013079886020848</v>
      </c>
      <c r="S216" s="53">
        <v>0</v>
      </c>
      <c r="T216" s="54">
        <v>0</v>
      </c>
      <c r="U216" s="54">
        <v>0</v>
      </c>
      <c r="V216" s="54">
        <v>0</v>
      </c>
      <c r="W216" s="53">
        <v>0.474869153680118</v>
      </c>
      <c r="X216" s="53">
        <v>1.399973042905443</v>
      </c>
      <c r="Y216" s="53">
        <v>0.14514307193177955</v>
      </c>
      <c r="Z216" s="53">
        <v>0</v>
      </c>
      <c r="AA216" s="53">
        <v>0</v>
      </c>
      <c r="AB216" s="53">
        <v>0</v>
      </c>
      <c r="AC216" s="54">
        <v>0.03396404075457084</v>
      </c>
      <c r="AD216" s="54">
        <v>0.11117998037067905</v>
      </c>
      <c r="AE216" s="53">
        <v>0.4906105781917105</v>
      </c>
      <c r="AF216" s="53">
        <v>0.12134109647032917</v>
      </c>
      <c r="AG216" s="53">
        <v>0.12134109647032917</v>
      </c>
      <c r="AH216" s="53">
        <v>0.010611033804576252</v>
      </c>
      <c r="AI216" s="53">
        <v>0</v>
      </c>
      <c r="AJ216" s="54">
        <v>0</v>
      </c>
      <c r="AK216" s="53">
        <v>0</v>
      </c>
      <c r="AL216" s="54">
        <v>0</v>
      </c>
      <c r="AM216" s="54">
        <v>0</v>
      </c>
      <c r="AN216" s="54">
        <v>0</v>
      </c>
      <c r="AO216" s="54">
        <v>0</v>
      </c>
      <c r="AP216" s="53">
        <v>0</v>
      </c>
      <c r="AQ216" s="53">
        <v>0</v>
      </c>
      <c r="AR216" s="53">
        <v>0</v>
      </c>
      <c r="AS216" s="53">
        <v>0</v>
      </c>
      <c r="AT216" s="53">
        <v>0</v>
      </c>
      <c r="AU216" s="54">
        <v>0</v>
      </c>
      <c r="AV216" s="54">
        <v>0</v>
      </c>
      <c r="AW216" s="54">
        <v>0</v>
      </c>
      <c r="AX216" s="53">
        <v>13.620689000556228</v>
      </c>
      <c r="AY216" s="54">
        <v>13.582683294005085</v>
      </c>
      <c r="AZ216" s="54">
        <v>0.037999062196851334</v>
      </c>
      <c r="BA216" s="54">
        <v>0</v>
      </c>
      <c r="BB216" s="53">
        <v>0.07976927005123748</v>
      </c>
      <c r="BC216" s="53">
        <v>10.021138538583765</v>
      </c>
      <c r="BD216" s="54">
        <v>3.1051677889297467</v>
      </c>
      <c r="BE216" s="54">
        <v>4.220747281035305</v>
      </c>
      <c r="BF216" s="53">
        <v>0.5170702953700241</v>
      </c>
      <c r="BG216" s="54">
        <v>0.07551593411078607</v>
      </c>
      <c r="BH216" s="54">
        <v>0</v>
      </c>
      <c r="BI216" s="54">
        <v>0</v>
      </c>
      <c r="BJ216" s="54">
        <v>0.4415553104527083</v>
      </c>
      <c r="BK216" s="119">
        <v>1071.5141344399663</v>
      </c>
      <c r="BL216" s="53">
        <v>209.058438045193</v>
      </c>
      <c r="BM216" s="54">
        <v>5.171014289158502</v>
      </c>
      <c r="BN216" s="54">
        <v>2.961724722503289</v>
      </c>
      <c r="BO216" s="54">
        <v>15.84158340657943</v>
      </c>
      <c r="BP216" s="54">
        <v>24.45545719801884</v>
      </c>
      <c r="BQ216" s="54">
        <v>10.056913640479685</v>
      </c>
      <c r="BR216" s="54">
        <v>8.9886096783563</v>
      </c>
      <c r="BS216" s="54">
        <v>47.329681469655235</v>
      </c>
      <c r="BT216" s="54">
        <v>2.2401649318574006</v>
      </c>
      <c r="BU216" s="54">
        <v>17.750867088235125</v>
      </c>
      <c r="BV216" s="54">
        <v>5.390773459791215</v>
      </c>
      <c r="BW216" s="54">
        <v>3.6581745490856417</v>
      </c>
      <c r="BX216" s="54">
        <v>3.3900036638867954</v>
      </c>
      <c r="BY216" s="54">
        <v>7.321978764643682</v>
      </c>
      <c r="BZ216" s="54">
        <v>5.875982177943401</v>
      </c>
      <c r="CA216" s="54">
        <v>3.859766156696655</v>
      </c>
      <c r="CB216" s="54">
        <v>5.72981872303104</v>
      </c>
      <c r="CC216" s="53">
        <v>2.1663869709907493</v>
      </c>
      <c r="CD216" s="53">
        <v>30.744594817783327</v>
      </c>
      <c r="CE216" s="53">
        <v>1.1400971594436207</v>
      </c>
      <c r="CF216" s="53">
        <v>16.858947951925252</v>
      </c>
      <c r="CG216" s="54">
        <v>0.036954949379512235</v>
      </c>
      <c r="CH216" s="54">
        <v>0.006537095430013119</v>
      </c>
      <c r="CI216" s="54">
        <v>0.1564840355150229</v>
      </c>
      <c r="CJ216" s="54">
        <v>1.0286760839314835</v>
      </c>
      <c r="CK216" s="54">
        <v>2.556455180033525</v>
      </c>
      <c r="CL216" s="54">
        <v>2.3531180056306154</v>
      </c>
      <c r="CM216" s="54">
        <v>1.3755806691054608</v>
      </c>
      <c r="CN216" s="54">
        <v>0.5781195717998417</v>
      </c>
      <c r="CO216" s="54">
        <v>4.745727205593408</v>
      </c>
      <c r="CP216" s="54">
        <v>0</v>
      </c>
      <c r="CQ216" s="54">
        <v>0</v>
      </c>
      <c r="CR216" s="54">
        <v>0</v>
      </c>
      <c r="CS216" s="54">
        <v>0</v>
      </c>
      <c r="CT216" s="54">
        <v>0</v>
      </c>
      <c r="CU216" s="53">
        <v>0</v>
      </c>
      <c r="CV216" s="54">
        <v>0</v>
      </c>
      <c r="CW216" s="54">
        <v>0</v>
      </c>
      <c r="CX216" s="54">
        <v>0</v>
      </c>
      <c r="CY216" s="54">
        <v>0</v>
      </c>
      <c r="CZ216" s="53">
        <v>708.6935680752065</v>
      </c>
      <c r="DA216" s="54">
        <v>2.258156894087094</v>
      </c>
      <c r="DB216" s="54">
        <v>16.225095536322787</v>
      </c>
      <c r="DC216" s="54">
        <v>224.10239519480297</v>
      </c>
      <c r="DD216" s="54">
        <v>206.50871454525088</v>
      </c>
      <c r="DE216" s="54">
        <v>46.538927373410814</v>
      </c>
      <c r="DF216" s="120">
        <v>43.399346575215034</v>
      </c>
      <c r="DG216" s="121">
        <v>25.91626594882328</v>
      </c>
      <c r="DH216" s="121">
        <v>6.022344014291057</v>
      </c>
      <c r="DI216" s="53">
        <v>34.9279372317342</v>
      </c>
      <c r="DJ216" s="54">
        <v>6.118098651575756</v>
      </c>
      <c r="DK216" s="54">
        <v>17.261064273686646</v>
      </c>
      <c r="DL216" s="54">
        <v>0.2113796906768319</v>
      </c>
      <c r="DM216" s="53">
        <v>19.124084265599517</v>
      </c>
      <c r="DN216" s="54">
        <v>1.8836516611834921</v>
      </c>
      <c r="DO216" s="54">
        <v>0.06358836896289223</v>
      </c>
      <c r="DP216" s="53">
        <v>0.5041622133673017</v>
      </c>
      <c r="DQ216" s="53">
        <v>1.1613049891507186</v>
      </c>
      <c r="DR216" s="54">
        <v>0.34007608734857997</v>
      </c>
      <c r="DS216" s="54">
        <v>0.01843713396726801</v>
      </c>
      <c r="DT216" s="53">
        <v>3.7353325879000616</v>
      </c>
      <c r="DU216" s="53">
        <v>0</v>
      </c>
      <c r="DV216" s="54">
        <v>0</v>
      </c>
      <c r="DW216" s="54">
        <v>0</v>
      </c>
      <c r="DX216" s="54">
        <v>0</v>
      </c>
      <c r="DY216" s="122">
        <v>42.98897227026196</v>
      </c>
      <c r="DZ216" s="53">
        <v>25.701976030966488</v>
      </c>
      <c r="EA216" s="54">
        <v>8.604938084109932</v>
      </c>
      <c r="EB216" s="54">
        <v>0.9031082289378715</v>
      </c>
      <c r="EC216" s="54">
        <v>6.538372095230682</v>
      </c>
      <c r="ED216" s="54">
        <v>0.6488325869508679</v>
      </c>
      <c r="EE216" s="54">
        <v>1.5121743554501739</v>
      </c>
      <c r="EF216" s="54">
        <v>7.49454783270655</v>
      </c>
      <c r="EG216" s="53">
        <v>17.287005731230174</v>
      </c>
      <c r="EH216" s="54">
        <v>14.784343243545958</v>
      </c>
      <c r="EI216" s="54">
        <v>1.80897766168087</v>
      </c>
      <c r="EJ216" s="54">
        <v>0.6378731991426885</v>
      </c>
    </row>
    <row r="217" spans="1:140" ht="12.75">
      <c r="A217" s="14">
        <v>197</v>
      </c>
      <c r="B217" s="14" t="s">
        <v>386</v>
      </c>
      <c r="C217" s="14">
        <v>2</v>
      </c>
      <c r="D217" s="14" t="s">
        <v>387</v>
      </c>
      <c r="E217" s="14">
        <v>1.1379914770680517</v>
      </c>
      <c r="F217" s="21">
        <v>0.12004129504937254</v>
      </c>
      <c r="G217" s="21">
        <v>9.48</v>
      </c>
      <c r="H217" s="54">
        <v>0.0011379914770680516</v>
      </c>
      <c r="I217" s="142" t="s">
        <v>386</v>
      </c>
      <c r="J217" s="112" t="s">
        <v>779</v>
      </c>
      <c r="K217" s="113" t="s">
        <v>780</v>
      </c>
      <c r="L217" s="114">
        <v>9480.071</v>
      </c>
      <c r="M217" s="125">
        <v>1848.934781184656</v>
      </c>
      <c r="N217" s="126">
        <v>1587.71502337562</v>
      </c>
      <c r="O217" s="127">
        <v>2629.3246971517233</v>
      </c>
      <c r="P217" s="128">
        <v>1223.5764900916884</v>
      </c>
      <c r="Q217" s="125">
        <v>733.9462963937717</v>
      </c>
      <c r="R217" s="57">
        <v>116.61705909164604</v>
      </c>
      <c r="S217" s="55">
        <v>1.436179117223911</v>
      </c>
      <c r="T217" s="56">
        <v>1.3715509092706162</v>
      </c>
      <c r="U217" s="56">
        <v>0.012004129504937252</v>
      </c>
      <c r="V217" s="56">
        <v>0.005275276946765483</v>
      </c>
      <c r="W217" s="55">
        <v>54.78861919916001</v>
      </c>
      <c r="X217" s="55">
        <v>164.17946658838315</v>
      </c>
      <c r="Y217" s="55">
        <v>213.94154115512427</v>
      </c>
      <c r="Z217" s="55">
        <v>36.15770388217557</v>
      </c>
      <c r="AA217" s="55">
        <v>0</v>
      </c>
      <c r="AB217" s="55">
        <v>0.30420658241905574</v>
      </c>
      <c r="AC217" s="56">
        <v>126.7103379289037</v>
      </c>
      <c r="AD217" s="56">
        <v>50.76946153673322</v>
      </c>
      <c r="AE217" s="55">
        <v>19.31722874227419</v>
      </c>
      <c r="AF217" s="55">
        <v>3.7314752178543813</v>
      </c>
      <c r="AG217" s="55">
        <v>0.3575447905400709</v>
      </c>
      <c r="AH217" s="55">
        <v>49.84991146163356</v>
      </c>
      <c r="AI217" s="55">
        <v>4.211119304908159</v>
      </c>
      <c r="AJ217" s="56">
        <v>0.6756605514874309</v>
      </c>
      <c r="AK217" s="57">
        <v>0</v>
      </c>
      <c r="AL217" s="56">
        <v>3.5342773276698036</v>
      </c>
      <c r="AM217" s="56">
        <v>0</v>
      </c>
      <c r="AN217" s="56">
        <v>0.0011824805953457522</v>
      </c>
      <c r="AO217" s="56">
        <v>0</v>
      </c>
      <c r="AP217" s="55">
        <v>0.007345936544146136</v>
      </c>
      <c r="AQ217" s="55">
        <v>0.011260464188506607</v>
      </c>
      <c r="AR217" s="55">
        <v>0</v>
      </c>
      <c r="AS217" s="55">
        <v>0</v>
      </c>
      <c r="AT217" s="55">
        <v>0.15223303707324556</v>
      </c>
      <c r="AU217" s="56">
        <v>0.03275502894440347</v>
      </c>
      <c r="AV217" s="56">
        <v>0.021923886435027757</v>
      </c>
      <c r="AW217" s="56">
        <v>0.090095316796678</v>
      </c>
      <c r="AX217" s="55">
        <v>210.2428346791918</v>
      </c>
      <c r="AY217" s="56">
        <v>205.96079923873987</v>
      </c>
      <c r="AZ217" s="56">
        <v>4.181587880512709</v>
      </c>
      <c r="BA217" s="56">
        <v>0.1004201339842286</v>
      </c>
      <c r="BB217" s="55">
        <v>46.8530246239717</v>
      </c>
      <c r="BC217" s="55">
        <v>209.61214320019332</v>
      </c>
      <c r="BD217" s="56">
        <v>90.36727678516331</v>
      </c>
      <c r="BE217" s="56">
        <v>86.39220107106793</v>
      </c>
      <c r="BF217" s="55">
        <v>22.922243936780642</v>
      </c>
      <c r="BG217" s="56">
        <v>5.475895697405641</v>
      </c>
      <c r="BH217" s="56">
        <v>1.3593790595028243</v>
      </c>
      <c r="BI217" s="56">
        <v>4.9825164811529365</v>
      </c>
      <c r="BJ217" s="56">
        <v>7.762428150590856</v>
      </c>
      <c r="BK217" s="129">
        <v>432.49771019647426</v>
      </c>
      <c r="BL217" s="55">
        <v>61.658747070565184</v>
      </c>
      <c r="BM217" s="56">
        <v>3.8226137757829033</v>
      </c>
      <c r="BN217" s="56">
        <v>4.774394622149981</v>
      </c>
      <c r="BO217" s="56">
        <v>3.9626211660229127</v>
      </c>
      <c r="BP217" s="56">
        <v>2.7109670381160647</v>
      </c>
      <c r="BQ217" s="56">
        <v>6.153992939504356</v>
      </c>
      <c r="BR217" s="56">
        <v>0.9902932161584023</v>
      </c>
      <c r="BS217" s="56">
        <v>1.2530655097414354</v>
      </c>
      <c r="BT217" s="56">
        <v>1.1481401352373837</v>
      </c>
      <c r="BU217" s="56">
        <v>3.5884425338164663</v>
      </c>
      <c r="BV217" s="56">
        <v>6.723829389041495</v>
      </c>
      <c r="BW217" s="56">
        <v>0.2566647443885178</v>
      </c>
      <c r="BX217" s="56">
        <v>1.9486309754431164</v>
      </c>
      <c r="BY217" s="56">
        <v>2.5030445447085787</v>
      </c>
      <c r="BZ217" s="56">
        <v>1.4054008667234665</v>
      </c>
      <c r="CA217" s="56">
        <v>7.201424968230723</v>
      </c>
      <c r="CB217" s="56">
        <v>2.7328634985961604</v>
      </c>
      <c r="CC217" s="55">
        <v>4.17758685562587</v>
      </c>
      <c r="CD217" s="55">
        <v>16.09879293098121</v>
      </c>
      <c r="CE217" s="55">
        <v>9.506775845877105</v>
      </c>
      <c r="CF217" s="55">
        <v>20.30119816613188</v>
      </c>
      <c r="CG217" s="56">
        <v>0.005665569382339014</v>
      </c>
      <c r="CH217" s="56">
        <v>0</v>
      </c>
      <c r="CI217" s="56">
        <v>0.01644924389279363</v>
      </c>
      <c r="CJ217" s="56">
        <v>6.303220724823686</v>
      </c>
      <c r="CK217" s="56">
        <v>0.9279656238861502</v>
      </c>
      <c r="CL217" s="56">
        <v>0.6969125020266198</v>
      </c>
      <c r="CM217" s="56">
        <v>0.2641931690174051</v>
      </c>
      <c r="CN217" s="56">
        <v>0.11788730274277481</v>
      </c>
      <c r="CO217" s="56">
        <v>3.7709200701133994</v>
      </c>
      <c r="CP217" s="56">
        <v>0</v>
      </c>
      <c r="CQ217" s="56">
        <v>0</v>
      </c>
      <c r="CR217" s="56">
        <v>0</v>
      </c>
      <c r="CS217" s="56">
        <v>0</v>
      </c>
      <c r="CT217" s="56">
        <v>0</v>
      </c>
      <c r="CU217" s="55">
        <v>0.2929978056071521</v>
      </c>
      <c r="CV217" s="56">
        <v>0</v>
      </c>
      <c r="CW217" s="56">
        <v>0</v>
      </c>
      <c r="CX217" s="56">
        <v>0</v>
      </c>
      <c r="CY217" s="56">
        <v>0</v>
      </c>
      <c r="CZ217" s="55">
        <v>192.97091762287437</v>
      </c>
      <c r="DA217" s="56">
        <v>3.5088745643360686</v>
      </c>
      <c r="DB217" s="56">
        <v>22.41976879709023</v>
      </c>
      <c r="DC217" s="56">
        <v>71.9190499733599</v>
      </c>
      <c r="DD217" s="56">
        <v>46.68575794421793</v>
      </c>
      <c r="DE217" s="56">
        <v>8.707261791604726</v>
      </c>
      <c r="DF217" s="130">
        <v>31.043354000196835</v>
      </c>
      <c r="DG217" s="131">
        <v>13.904674342628871</v>
      </c>
      <c r="DH217" s="131">
        <v>3.177011016056736</v>
      </c>
      <c r="DI217" s="55">
        <v>40.81047494264547</v>
      </c>
      <c r="DJ217" s="56">
        <v>2.0888081956348215</v>
      </c>
      <c r="DK217" s="56">
        <v>20.3716406765308</v>
      </c>
      <c r="DL217" s="56">
        <v>0.2886423529950356</v>
      </c>
      <c r="DM217" s="55">
        <v>19.302397629722392</v>
      </c>
      <c r="DN217" s="56">
        <v>18.48705563492088</v>
      </c>
      <c r="DO217" s="56">
        <v>0.3071411595968005</v>
      </c>
      <c r="DP217" s="55">
        <v>5.617053922908384</v>
      </c>
      <c r="DQ217" s="55">
        <v>0.5129624029187123</v>
      </c>
      <c r="DR217" s="56">
        <v>0.09517017330355436</v>
      </c>
      <c r="DS217" s="56">
        <v>0.01535009600666493</v>
      </c>
      <c r="DT217" s="55">
        <v>30.181113622461265</v>
      </c>
      <c r="DU217" s="55">
        <v>0.023332103736353877</v>
      </c>
      <c r="DV217" s="56">
        <v>0</v>
      </c>
      <c r="DW217" s="56">
        <v>0</v>
      </c>
      <c r="DX217" s="56">
        <v>0</v>
      </c>
      <c r="DY217" s="132">
        <v>192.86058089649327</v>
      </c>
      <c r="DZ217" s="55">
        <v>79.62286358403856</v>
      </c>
      <c r="EA217" s="56">
        <v>38.36589409509697</v>
      </c>
      <c r="EB217" s="56">
        <v>2.147559865321684</v>
      </c>
      <c r="EC217" s="56">
        <v>3.4688442734236906</v>
      </c>
      <c r="ED217" s="56">
        <v>8.674733554210722</v>
      </c>
      <c r="EE217" s="56">
        <v>8.712419980820819</v>
      </c>
      <c r="EF217" s="56">
        <v>18.2534181442312</v>
      </c>
      <c r="EG217" s="55">
        <v>113.2376540217895</v>
      </c>
      <c r="EH217" s="56">
        <v>7.567749228882357</v>
      </c>
      <c r="EI217" s="56">
        <v>33.129024033680764</v>
      </c>
      <c r="EJ217" s="56">
        <v>72.24685342546485</v>
      </c>
    </row>
    <row r="218" spans="1:140" ht="12.75">
      <c r="A218" s="11">
        <v>198</v>
      </c>
      <c r="B218" s="11" t="s">
        <v>388</v>
      </c>
      <c r="C218" s="11">
        <v>7</v>
      </c>
      <c r="D218" s="11" t="s">
        <v>389</v>
      </c>
      <c r="E218" s="11">
        <v>2.25718308577654</v>
      </c>
      <c r="F218" s="26">
        <v>0.1074849088465019</v>
      </c>
      <c r="G218" s="26">
        <v>21</v>
      </c>
      <c r="H218" s="54" t="e">
        <v>#VALUE!</v>
      </c>
      <c r="I218" s="158"/>
      <c r="M218" s="124" t="s">
        <v>791</v>
      </c>
      <c r="N218" s="124" t="s">
        <v>791</v>
      </c>
      <c r="O218" s="124" t="s">
        <v>791</v>
      </c>
      <c r="P218" s="124" t="s">
        <v>791</v>
      </c>
      <c r="Q218" s="124" t="s">
        <v>791</v>
      </c>
      <c r="R218" s="124" t="s">
        <v>791</v>
      </c>
      <c r="S218" s="124" t="s">
        <v>791</v>
      </c>
      <c r="T218" s="124" t="s">
        <v>791</v>
      </c>
      <c r="U218" s="124" t="s">
        <v>791</v>
      </c>
      <c r="V218" s="124" t="s">
        <v>791</v>
      </c>
      <c r="W218" s="124" t="s">
        <v>791</v>
      </c>
      <c r="X218" s="124" t="s">
        <v>791</v>
      </c>
      <c r="Y218" s="124" t="s">
        <v>791</v>
      </c>
      <c r="Z218" s="124" t="s">
        <v>791</v>
      </c>
      <c r="AA218" s="124" t="s">
        <v>791</v>
      </c>
      <c r="AB218" s="124" t="s">
        <v>791</v>
      </c>
      <c r="AC218" s="124" t="s">
        <v>791</v>
      </c>
      <c r="AD218" s="124" t="s">
        <v>791</v>
      </c>
      <c r="AE218" s="124" t="s">
        <v>791</v>
      </c>
      <c r="AF218" s="124" t="s">
        <v>791</v>
      </c>
      <c r="AG218" s="124" t="s">
        <v>791</v>
      </c>
      <c r="AH218" s="124" t="s">
        <v>791</v>
      </c>
      <c r="AI218" s="124" t="s">
        <v>791</v>
      </c>
      <c r="AJ218" s="124" t="s">
        <v>791</v>
      </c>
      <c r="AK218" s="124" t="s">
        <v>791</v>
      </c>
      <c r="AL218" s="124" t="s">
        <v>791</v>
      </c>
      <c r="AM218" s="124" t="s">
        <v>791</v>
      </c>
      <c r="AN218" s="124" t="s">
        <v>791</v>
      </c>
      <c r="AO218" s="124" t="s">
        <v>791</v>
      </c>
      <c r="AP218" s="124" t="s">
        <v>791</v>
      </c>
      <c r="AQ218" s="124" t="s">
        <v>791</v>
      </c>
      <c r="AR218" s="124" t="s">
        <v>791</v>
      </c>
      <c r="AS218" s="124" t="s">
        <v>791</v>
      </c>
      <c r="AT218" s="124" t="s">
        <v>791</v>
      </c>
      <c r="AU218" s="124" t="s">
        <v>791</v>
      </c>
      <c r="AV218" s="124" t="s">
        <v>791</v>
      </c>
      <c r="AW218" s="124" t="s">
        <v>791</v>
      </c>
      <c r="AX218" s="124" t="s">
        <v>791</v>
      </c>
      <c r="AY218" s="124" t="s">
        <v>791</v>
      </c>
      <c r="AZ218" s="124" t="s">
        <v>791</v>
      </c>
      <c r="BA218" s="124" t="s">
        <v>791</v>
      </c>
      <c r="BB218" s="124" t="s">
        <v>791</v>
      </c>
      <c r="BC218" s="124" t="s">
        <v>791</v>
      </c>
      <c r="BD218" s="124" t="s">
        <v>791</v>
      </c>
      <c r="BE218" s="124" t="s">
        <v>791</v>
      </c>
      <c r="BF218" s="124" t="s">
        <v>791</v>
      </c>
      <c r="BG218" s="124" t="s">
        <v>791</v>
      </c>
      <c r="BH218" s="124" t="s">
        <v>791</v>
      </c>
      <c r="BI218" s="124" t="s">
        <v>791</v>
      </c>
      <c r="BJ218" s="124" t="s">
        <v>791</v>
      </c>
      <c r="BK218" s="124" t="s">
        <v>791</v>
      </c>
      <c r="BL218" s="124" t="s">
        <v>791</v>
      </c>
      <c r="BM218" s="124" t="s">
        <v>791</v>
      </c>
      <c r="BN218" s="124" t="s">
        <v>791</v>
      </c>
      <c r="BO218" s="124" t="s">
        <v>791</v>
      </c>
      <c r="BP218" s="124" t="s">
        <v>791</v>
      </c>
      <c r="BQ218" s="124" t="s">
        <v>791</v>
      </c>
      <c r="BR218" s="124" t="s">
        <v>791</v>
      </c>
      <c r="BS218" s="124" t="s">
        <v>791</v>
      </c>
      <c r="BT218" s="124" t="s">
        <v>791</v>
      </c>
      <c r="BU218" s="124" t="s">
        <v>791</v>
      </c>
      <c r="BV218" s="124" t="s">
        <v>791</v>
      </c>
      <c r="BW218" s="124" t="s">
        <v>791</v>
      </c>
      <c r="BX218" s="124" t="s">
        <v>791</v>
      </c>
      <c r="BY218" s="124" t="s">
        <v>791</v>
      </c>
      <c r="BZ218" s="124" t="s">
        <v>791</v>
      </c>
      <c r="CA218" s="124" t="s">
        <v>791</v>
      </c>
      <c r="CB218" s="124" t="s">
        <v>791</v>
      </c>
      <c r="CC218" s="124" t="s">
        <v>791</v>
      </c>
      <c r="CD218" s="124" t="s">
        <v>791</v>
      </c>
      <c r="CE218" s="124" t="s">
        <v>791</v>
      </c>
      <c r="CF218" s="124" t="s">
        <v>791</v>
      </c>
      <c r="CG218" s="124" t="s">
        <v>791</v>
      </c>
      <c r="CH218" s="124" t="s">
        <v>791</v>
      </c>
      <c r="CI218" s="124" t="s">
        <v>791</v>
      </c>
      <c r="CJ218" s="124" t="s">
        <v>791</v>
      </c>
      <c r="CK218" s="124" t="s">
        <v>791</v>
      </c>
      <c r="CL218" s="124" t="s">
        <v>791</v>
      </c>
      <c r="CM218" s="124" t="s">
        <v>791</v>
      </c>
      <c r="CN218" s="124" t="s">
        <v>791</v>
      </c>
      <c r="CO218" s="124" t="s">
        <v>791</v>
      </c>
      <c r="CP218" s="124" t="s">
        <v>791</v>
      </c>
      <c r="CQ218" s="124" t="s">
        <v>791</v>
      </c>
      <c r="CR218" s="124" t="s">
        <v>791</v>
      </c>
      <c r="CS218" s="124" t="s">
        <v>791</v>
      </c>
      <c r="CT218" s="124" t="s">
        <v>791</v>
      </c>
      <c r="CU218" s="124" t="s">
        <v>791</v>
      </c>
      <c r="CV218" s="124" t="s">
        <v>791</v>
      </c>
      <c r="CW218" s="124" t="s">
        <v>791</v>
      </c>
      <c r="CX218" s="124" t="s">
        <v>791</v>
      </c>
      <c r="CY218" s="124" t="s">
        <v>791</v>
      </c>
      <c r="CZ218" s="124" t="s">
        <v>791</v>
      </c>
      <c r="DA218" s="124" t="s">
        <v>791</v>
      </c>
      <c r="DB218" s="124" t="s">
        <v>791</v>
      </c>
      <c r="DC218" s="124" t="s">
        <v>791</v>
      </c>
      <c r="DD218" s="124" t="s">
        <v>791</v>
      </c>
      <c r="DE218" s="124" t="s">
        <v>791</v>
      </c>
      <c r="DF218" s="124" t="s">
        <v>791</v>
      </c>
      <c r="DG218" s="124" t="s">
        <v>791</v>
      </c>
      <c r="DH218" s="124" t="s">
        <v>791</v>
      </c>
      <c r="DI218" s="124" t="s">
        <v>791</v>
      </c>
      <c r="DJ218" s="124" t="s">
        <v>791</v>
      </c>
      <c r="DK218" s="124" t="s">
        <v>791</v>
      </c>
      <c r="DL218" s="124" t="s">
        <v>791</v>
      </c>
      <c r="DM218" s="124" t="s">
        <v>791</v>
      </c>
      <c r="DN218" s="124" t="s">
        <v>791</v>
      </c>
      <c r="DO218" s="124" t="s">
        <v>791</v>
      </c>
      <c r="DP218" s="124" t="s">
        <v>791</v>
      </c>
      <c r="DQ218" s="124" t="s">
        <v>791</v>
      </c>
      <c r="DR218" s="124" t="s">
        <v>791</v>
      </c>
      <c r="DS218" s="124" t="s">
        <v>791</v>
      </c>
      <c r="DT218" s="124" t="s">
        <v>791</v>
      </c>
      <c r="DU218" s="124" t="s">
        <v>791</v>
      </c>
      <c r="DV218" s="124" t="s">
        <v>791</v>
      </c>
      <c r="DW218" s="124" t="s">
        <v>791</v>
      </c>
      <c r="DX218" s="124" t="s">
        <v>791</v>
      </c>
      <c r="DY218" s="124" t="s">
        <v>791</v>
      </c>
      <c r="DZ218" s="124" t="s">
        <v>791</v>
      </c>
      <c r="EA218" s="124" t="s">
        <v>791</v>
      </c>
      <c r="EB218" s="124" t="s">
        <v>791</v>
      </c>
      <c r="EC218" s="124" t="s">
        <v>791</v>
      </c>
      <c r="ED218" s="124" t="s">
        <v>791</v>
      </c>
      <c r="EE218" s="124" t="s">
        <v>791</v>
      </c>
      <c r="EF218" s="124" t="s">
        <v>791</v>
      </c>
      <c r="EG218" s="124" t="s">
        <v>791</v>
      </c>
      <c r="EH218" s="124" t="s">
        <v>791</v>
      </c>
      <c r="EI218" s="124" t="s">
        <v>791</v>
      </c>
      <c r="EJ218" s="124" t="s">
        <v>791</v>
      </c>
    </row>
    <row r="219" spans="1:140" ht="12.75">
      <c r="A219" s="7">
        <v>199</v>
      </c>
      <c r="B219" s="7" t="s">
        <v>390</v>
      </c>
      <c r="C219" s="7">
        <v>5</v>
      </c>
      <c r="D219" s="7" t="s">
        <v>391</v>
      </c>
      <c r="E219" s="7">
        <v>0</v>
      </c>
      <c r="F219" s="24">
        <v>0</v>
      </c>
      <c r="G219" s="24">
        <v>0.01</v>
      </c>
      <c r="H219" s="54">
        <v>0</v>
      </c>
      <c r="I219" s="142" t="s">
        <v>390</v>
      </c>
      <c r="J219" s="112" t="s">
        <v>777</v>
      </c>
      <c r="K219" s="113" t="s">
        <v>780</v>
      </c>
      <c r="L219" s="114">
        <v>10.466</v>
      </c>
      <c r="M219" s="125">
        <v>1020.1041467609402</v>
      </c>
      <c r="N219" s="126">
        <v>1008.1339463650943</v>
      </c>
      <c r="O219" s="127">
        <v>1030.0382282995427</v>
      </c>
      <c r="P219" s="128">
        <v>263.59640741448504</v>
      </c>
      <c r="Q219" s="125">
        <v>173.89547104911145</v>
      </c>
      <c r="R219" s="57">
        <v>5.776801070131856</v>
      </c>
      <c r="S219" s="55">
        <v>0.2063825721383528</v>
      </c>
      <c r="T219" s="56">
        <v>0</v>
      </c>
      <c r="U219" s="56">
        <v>0</v>
      </c>
      <c r="V219" s="56">
        <v>0</v>
      </c>
      <c r="W219" s="55">
        <v>0.31912860691763806</v>
      </c>
      <c r="X219" s="55">
        <v>28.664246130326774</v>
      </c>
      <c r="Y219" s="55">
        <v>2.606535448117715</v>
      </c>
      <c r="Z219" s="55">
        <v>0.053411045289508886</v>
      </c>
      <c r="AA219" s="55">
        <v>0</v>
      </c>
      <c r="AB219" s="55">
        <v>0</v>
      </c>
      <c r="AC219" s="56">
        <v>1.580355436652016</v>
      </c>
      <c r="AD219" s="56">
        <v>0.9726734186890885</v>
      </c>
      <c r="AE219" s="55">
        <v>12.32084846168546</v>
      </c>
      <c r="AF219" s="55">
        <v>0.6191477164150584</v>
      </c>
      <c r="AG219" s="55">
        <v>0.2780431874641697</v>
      </c>
      <c r="AH219" s="55">
        <v>0</v>
      </c>
      <c r="AI219" s="55">
        <v>0</v>
      </c>
      <c r="AJ219" s="56">
        <v>0</v>
      </c>
      <c r="AK219" s="57">
        <v>0</v>
      </c>
      <c r="AL219" s="56">
        <v>0</v>
      </c>
      <c r="AM219" s="56">
        <v>0</v>
      </c>
      <c r="AN219" s="56">
        <v>0</v>
      </c>
      <c r="AO219" s="56">
        <v>0</v>
      </c>
      <c r="AP219" s="55">
        <v>0</v>
      </c>
      <c r="AQ219" s="55">
        <v>0.693674756353908</v>
      </c>
      <c r="AR219" s="55">
        <v>0</v>
      </c>
      <c r="AS219" s="55">
        <v>0</v>
      </c>
      <c r="AT219" s="55">
        <v>1.0452895088859164</v>
      </c>
      <c r="AU219" s="56">
        <v>0</v>
      </c>
      <c r="AV219" s="56">
        <v>0</v>
      </c>
      <c r="AW219" s="56">
        <v>0</v>
      </c>
      <c r="AX219" s="55">
        <v>45.3067074335945</v>
      </c>
      <c r="AY219" s="56">
        <v>44.894897764188805</v>
      </c>
      <c r="AZ219" s="56">
        <v>0.41180966940569463</v>
      </c>
      <c r="BA219" s="56">
        <v>0</v>
      </c>
      <c r="BB219" s="55">
        <v>2.080068794190713</v>
      </c>
      <c r="BC219" s="55">
        <v>25.291419835658324</v>
      </c>
      <c r="BD219" s="56">
        <v>4.842346646283202</v>
      </c>
      <c r="BE219" s="56">
        <v>9.2719281482897</v>
      </c>
      <c r="BF219" s="55">
        <v>17.02274030193006</v>
      </c>
      <c r="BG219" s="56">
        <v>8.12631377794764</v>
      </c>
      <c r="BH219" s="56">
        <v>0</v>
      </c>
      <c r="BI219" s="56">
        <v>0</v>
      </c>
      <c r="BJ219" s="56">
        <v>8.1492451748519</v>
      </c>
      <c r="BK219" s="129">
        <v>688.5887636155169</v>
      </c>
      <c r="BL219" s="55">
        <v>87.95432830116569</v>
      </c>
      <c r="BM219" s="56">
        <v>2.2893177909420985</v>
      </c>
      <c r="BN219" s="56">
        <v>0.8293521880374547</v>
      </c>
      <c r="BO219" s="56">
        <v>6.210586661570801</v>
      </c>
      <c r="BP219" s="56">
        <v>2.363844830880948</v>
      </c>
      <c r="BQ219" s="56">
        <v>9.474488820944009</v>
      </c>
      <c r="BR219" s="56">
        <v>1.3462640932543477</v>
      </c>
      <c r="BS219" s="56">
        <v>10.41754251863176</v>
      </c>
      <c r="BT219" s="56">
        <v>1.1580355436652017</v>
      </c>
      <c r="BU219" s="56">
        <v>8.07280718517103</v>
      </c>
      <c r="BV219" s="56">
        <v>8.868717752723105</v>
      </c>
      <c r="BW219" s="56">
        <v>1.8354672272119246</v>
      </c>
      <c r="BX219" s="56">
        <v>5.794955092681064</v>
      </c>
      <c r="BY219" s="56">
        <v>4.115230269443914</v>
      </c>
      <c r="BZ219" s="56">
        <v>0.46531626218230465</v>
      </c>
      <c r="CA219" s="56">
        <v>2.342824383718708</v>
      </c>
      <c r="CB219" s="56">
        <v>6.2640932543474115</v>
      </c>
      <c r="CC219" s="55">
        <v>1.9071278425377414</v>
      </c>
      <c r="CD219" s="55">
        <v>41.0959296770495</v>
      </c>
      <c r="CE219" s="55">
        <v>26.176189566214408</v>
      </c>
      <c r="CF219" s="55">
        <v>15.322950506401684</v>
      </c>
      <c r="CG219" s="56">
        <v>0.005665965985094592</v>
      </c>
      <c r="CH219" s="56">
        <v>0.02302694439136251</v>
      </c>
      <c r="CI219" s="56">
        <v>0.729027326581311</v>
      </c>
      <c r="CJ219" s="56">
        <v>3.299254729600612</v>
      </c>
      <c r="CK219" s="56">
        <v>0.11943435887636156</v>
      </c>
      <c r="CL219" s="56">
        <v>2.6447544429581504</v>
      </c>
      <c r="CM219" s="56">
        <v>0.665965985094592</v>
      </c>
      <c r="CN219" s="56">
        <v>0.124211733231416</v>
      </c>
      <c r="CO219" s="56">
        <v>0.05379323523791325</v>
      </c>
      <c r="CP219" s="56">
        <v>0.0009936938658513283</v>
      </c>
      <c r="CQ219" s="56">
        <v>0</v>
      </c>
      <c r="CR219" s="56">
        <v>0</v>
      </c>
      <c r="CS219" s="56">
        <v>0</v>
      </c>
      <c r="CT219" s="56">
        <v>0</v>
      </c>
      <c r="CU219" s="55">
        <v>0.6927192814828971</v>
      </c>
      <c r="CV219" s="56">
        <v>0</v>
      </c>
      <c r="CW219" s="56">
        <v>0</v>
      </c>
      <c r="CX219" s="56">
        <v>0</v>
      </c>
      <c r="CY219" s="56">
        <v>0</v>
      </c>
      <c r="CZ219" s="55">
        <v>335.1251672081025</v>
      </c>
      <c r="DA219" s="56">
        <v>3.1253583030766294</v>
      </c>
      <c r="DB219" s="56">
        <v>44.39518440665011</v>
      </c>
      <c r="DC219" s="56">
        <v>103.34320657366712</v>
      </c>
      <c r="DD219" s="56">
        <v>107.36384483088096</v>
      </c>
      <c r="DE219" s="56">
        <v>4.267150773934646</v>
      </c>
      <c r="DF219" s="130">
        <v>68.71584177336136</v>
      </c>
      <c r="DG219" s="131">
        <v>41.65679342633289</v>
      </c>
      <c r="DH219" s="131">
        <v>8.888782725014332</v>
      </c>
      <c r="DI219" s="55">
        <v>48.46741830689853</v>
      </c>
      <c r="DJ219" s="56">
        <v>4.707624689470667</v>
      </c>
      <c r="DK219" s="56">
        <v>5.670743359449646</v>
      </c>
      <c r="DL219" s="56">
        <v>1.1331931970189184</v>
      </c>
      <c r="DM219" s="55">
        <v>40.55704184979935</v>
      </c>
      <c r="DN219" s="56">
        <v>33.53334607299828</v>
      </c>
      <c r="DO219" s="56">
        <v>0.4634053124402828</v>
      </c>
      <c r="DP219" s="55">
        <v>5.153831454232754</v>
      </c>
      <c r="DQ219" s="55">
        <v>3.9699980890502586</v>
      </c>
      <c r="DR219" s="56">
        <v>0.3172176571756163</v>
      </c>
      <c r="DS219" s="56">
        <v>0.027135486336709345</v>
      </c>
      <c r="DT219" s="55">
        <v>12.986814446780052</v>
      </c>
      <c r="DU219" s="55">
        <v>0.46244983756927194</v>
      </c>
      <c r="DV219" s="56">
        <v>0</v>
      </c>
      <c r="DW219" s="56">
        <v>0</v>
      </c>
      <c r="DX219" s="56">
        <v>0</v>
      </c>
      <c r="DY219" s="132">
        <v>67.91897573093829</v>
      </c>
      <c r="DZ219" s="55">
        <v>59.955092681062496</v>
      </c>
      <c r="EA219" s="56">
        <v>11.555513090005734</v>
      </c>
      <c r="EB219" s="56">
        <v>7.06669214599656</v>
      </c>
      <c r="EC219" s="56">
        <v>0.20064972291228741</v>
      </c>
      <c r="ED219" s="56">
        <v>7.32180393655647</v>
      </c>
      <c r="EE219" s="56">
        <v>9.0789222243455</v>
      </c>
      <c r="EF219" s="56">
        <v>24.731511561245938</v>
      </c>
      <c r="EG219" s="55">
        <v>7.9629275750047785</v>
      </c>
      <c r="EH219" s="56">
        <v>5.630613414867189</v>
      </c>
      <c r="EI219" s="56">
        <v>2.3332696350085995</v>
      </c>
      <c r="EJ219" s="56">
        <v>0</v>
      </c>
    </row>
    <row r="220" spans="1:140" ht="12.75">
      <c r="A220" s="15">
        <v>200</v>
      </c>
      <c r="B220" s="15" t="s">
        <v>392</v>
      </c>
      <c r="C220" s="15">
        <v>3</v>
      </c>
      <c r="D220" s="15" t="s">
        <v>393</v>
      </c>
      <c r="E220" s="15">
        <v>0.4153494722355566</v>
      </c>
      <c r="F220" s="22">
        <v>1.521426638225482</v>
      </c>
      <c r="G220" s="22">
        <v>0.273</v>
      </c>
      <c r="H220" s="54" t="e">
        <v>#VALUE!</v>
      </c>
      <c r="I220" s="158"/>
      <c r="M220" s="124" t="s">
        <v>791</v>
      </c>
      <c r="N220" s="124" t="s">
        <v>791</v>
      </c>
      <c r="O220" s="124" t="s">
        <v>791</v>
      </c>
      <c r="P220" s="124" t="s">
        <v>791</v>
      </c>
      <c r="Q220" s="124" t="s">
        <v>791</v>
      </c>
      <c r="R220" s="124" t="s">
        <v>791</v>
      </c>
      <c r="S220" s="124" t="s">
        <v>791</v>
      </c>
      <c r="T220" s="124" t="s">
        <v>791</v>
      </c>
      <c r="U220" s="124" t="s">
        <v>791</v>
      </c>
      <c r="V220" s="124" t="s">
        <v>791</v>
      </c>
      <c r="W220" s="124" t="s">
        <v>791</v>
      </c>
      <c r="X220" s="124" t="s">
        <v>791</v>
      </c>
      <c r="Y220" s="124" t="s">
        <v>791</v>
      </c>
      <c r="Z220" s="124" t="s">
        <v>791</v>
      </c>
      <c r="AA220" s="124" t="s">
        <v>791</v>
      </c>
      <c r="AB220" s="124" t="s">
        <v>791</v>
      </c>
      <c r="AC220" s="124" t="s">
        <v>791</v>
      </c>
      <c r="AD220" s="124" t="s">
        <v>791</v>
      </c>
      <c r="AE220" s="124" t="s">
        <v>791</v>
      </c>
      <c r="AF220" s="124" t="s">
        <v>791</v>
      </c>
      <c r="AG220" s="124" t="s">
        <v>791</v>
      </c>
      <c r="AH220" s="124" t="s">
        <v>791</v>
      </c>
      <c r="AI220" s="124" t="s">
        <v>791</v>
      </c>
      <c r="AJ220" s="124" t="s">
        <v>791</v>
      </c>
      <c r="AK220" s="124" t="s">
        <v>791</v>
      </c>
      <c r="AL220" s="124" t="s">
        <v>791</v>
      </c>
      <c r="AM220" s="124" t="s">
        <v>791</v>
      </c>
      <c r="AN220" s="124" t="s">
        <v>791</v>
      </c>
      <c r="AO220" s="124" t="s">
        <v>791</v>
      </c>
      <c r="AP220" s="124" t="s">
        <v>791</v>
      </c>
      <c r="AQ220" s="124" t="s">
        <v>791</v>
      </c>
      <c r="AR220" s="124" t="s">
        <v>791</v>
      </c>
      <c r="AS220" s="124" t="s">
        <v>791</v>
      </c>
      <c r="AT220" s="124" t="s">
        <v>791</v>
      </c>
      <c r="AU220" s="124" t="s">
        <v>791</v>
      </c>
      <c r="AV220" s="124" t="s">
        <v>791</v>
      </c>
      <c r="AW220" s="124" t="s">
        <v>791</v>
      </c>
      <c r="AX220" s="124" t="s">
        <v>791</v>
      </c>
      <c r="AY220" s="124" t="s">
        <v>791</v>
      </c>
      <c r="AZ220" s="124" t="s">
        <v>791</v>
      </c>
      <c r="BA220" s="124" t="s">
        <v>791</v>
      </c>
      <c r="BB220" s="124" t="s">
        <v>791</v>
      </c>
      <c r="BC220" s="124" t="s">
        <v>791</v>
      </c>
      <c r="BD220" s="124" t="s">
        <v>791</v>
      </c>
      <c r="BE220" s="124" t="s">
        <v>791</v>
      </c>
      <c r="BF220" s="124" t="s">
        <v>791</v>
      </c>
      <c r="BG220" s="124" t="s">
        <v>791</v>
      </c>
      <c r="BH220" s="124" t="s">
        <v>791</v>
      </c>
      <c r="BI220" s="124" t="s">
        <v>791</v>
      </c>
      <c r="BJ220" s="124" t="s">
        <v>791</v>
      </c>
      <c r="BK220" s="124" t="s">
        <v>791</v>
      </c>
      <c r="BL220" s="124" t="s">
        <v>791</v>
      </c>
      <c r="BM220" s="124" t="s">
        <v>791</v>
      </c>
      <c r="BN220" s="124" t="s">
        <v>791</v>
      </c>
      <c r="BO220" s="124" t="s">
        <v>791</v>
      </c>
      <c r="BP220" s="124" t="s">
        <v>791</v>
      </c>
      <c r="BQ220" s="124" t="s">
        <v>791</v>
      </c>
      <c r="BR220" s="124" t="s">
        <v>791</v>
      </c>
      <c r="BS220" s="124" t="s">
        <v>791</v>
      </c>
      <c r="BT220" s="124" t="s">
        <v>791</v>
      </c>
      <c r="BU220" s="124" t="s">
        <v>791</v>
      </c>
      <c r="BV220" s="124" t="s">
        <v>791</v>
      </c>
      <c r="BW220" s="124" t="s">
        <v>791</v>
      </c>
      <c r="BX220" s="124" t="s">
        <v>791</v>
      </c>
      <c r="BY220" s="124" t="s">
        <v>791</v>
      </c>
      <c r="BZ220" s="124" t="s">
        <v>791</v>
      </c>
      <c r="CA220" s="124" t="s">
        <v>791</v>
      </c>
      <c r="CB220" s="124" t="s">
        <v>791</v>
      </c>
      <c r="CC220" s="124" t="s">
        <v>791</v>
      </c>
      <c r="CD220" s="124" t="s">
        <v>791</v>
      </c>
      <c r="CE220" s="124" t="s">
        <v>791</v>
      </c>
      <c r="CF220" s="124" t="s">
        <v>791</v>
      </c>
      <c r="CG220" s="124" t="s">
        <v>791</v>
      </c>
      <c r="CH220" s="124" t="s">
        <v>791</v>
      </c>
      <c r="CI220" s="124" t="s">
        <v>791</v>
      </c>
      <c r="CJ220" s="124" t="s">
        <v>791</v>
      </c>
      <c r="CK220" s="124" t="s">
        <v>791</v>
      </c>
      <c r="CL220" s="124" t="s">
        <v>791</v>
      </c>
      <c r="CM220" s="124" t="s">
        <v>791</v>
      </c>
      <c r="CN220" s="124" t="s">
        <v>791</v>
      </c>
      <c r="CO220" s="124" t="s">
        <v>791</v>
      </c>
      <c r="CP220" s="124" t="s">
        <v>791</v>
      </c>
      <c r="CQ220" s="124" t="s">
        <v>791</v>
      </c>
      <c r="CR220" s="124" t="s">
        <v>791</v>
      </c>
      <c r="CS220" s="124" t="s">
        <v>791</v>
      </c>
      <c r="CT220" s="124" t="s">
        <v>791</v>
      </c>
      <c r="CU220" s="124" t="s">
        <v>791</v>
      </c>
      <c r="CV220" s="124" t="s">
        <v>791</v>
      </c>
      <c r="CW220" s="124" t="s">
        <v>791</v>
      </c>
      <c r="CX220" s="124" t="s">
        <v>791</v>
      </c>
      <c r="CY220" s="124" t="s">
        <v>791</v>
      </c>
      <c r="CZ220" s="124" t="s">
        <v>791</v>
      </c>
      <c r="DA220" s="124" t="s">
        <v>791</v>
      </c>
      <c r="DB220" s="124" t="s">
        <v>791</v>
      </c>
      <c r="DC220" s="124" t="s">
        <v>791</v>
      </c>
      <c r="DD220" s="124" t="s">
        <v>791</v>
      </c>
      <c r="DE220" s="124" t="s">
        <v>791</v>
      </c>
      <c r="DF220" s="124" t="s">
        <v>791</v>
      </c>
      <c r="DG220" s="124" t="s">
        <v>791</v>
      </c>
      <c r="DH220" s="124" t="s">
        <v>791</v>
      </c>
      <c r="DI220" s="124" t="s">
        <v>791</v>
      </c>
      <c r="DJ220" s="124" t="s">
        <v>791</v>
      </c>
      <c r="DK220" s="124" t="s">
        <v>791</v>
      </c>
      <c r="DL220" s="124" t="s">
        <v>791</v>
      </c>
      <c r="DM220" s="124" t="s">
        <v>791</v>
      </c>
      <c r="DN220" s="124" t="s">
        <v>791</v>
      </c>
      <c r="DO220" s="124" t="s">
        <v>791</v>
      </c>
      <c r="DP220" s="124" t="s">
        <v>791</v>
      </c>
      <c r="DQ220" s="124" t="s">
        <v>791</v>
      </c>
      <c r="DR220" s="124" t="s">
        <v>791</v>
      </c>
      <c r="DS220" s="124" t="s">
        <v>791</v>
      </c>
      <c r="DT220" s="124" t="s">
        <v>791</v>
      </c>
      <c r="DU220" s="124" t="s">
        <v>791</v>
      </c>
      <c r="DV220" s="124" t="s">
        <v>791</v>
      </c>
      <c r="DW220" s="124" t="s">
        <v>791</v>
      </c>
      <c r="DX220" s="124" t="s">
        <v>791</v>
      </c>
      <c r="DY220" s="124" t="s">
        <v>791</v>
      </c>
      <c r="DZ220" s="124" t="s">
        <v>791</v>
      </c>
      <c r="EA220" s="124" t="s">
        <v>791</v>
      </c>
      <c r="EB220" s="124" t="s">
        <v>791</v>
      </c>
      <c r="EC220" s="124" t="s">
        <v>791</v>
      </c>
      <c r="ED220" s="124" t="s">
        <v>791</v>
      </c>
      <c r="EE220" s="124" t="s">
        <v>791</v>
      </c>
      <c r="EF220" s="124" t="s">
        <v>791</v>
      </c>
      <c r="EG220" s="124" t="s">
        <v>791</v>
      </c>
      <c r="EH220" s="124" t="s">
        <v>791</v>
      </c>
      <c r="EI220" s="124" t="s">
        <v>791</v>
      </c>
      <c r="EJ220" s="124" t="s">
        <v>791</v>
      </c>
    </row>
    <row r="221" spans="4:7" ht="12.75">
      <c r="D221" s="1"/>
      <c r="E221" s="49"/>
      <c r="G221" s="19"/>
    </row>
    <row r="222" spans="4:7" ht="12.75">
      <c r="D222" s="1"/>
      <c r="E222" s="1"/>
      <c r="G222" s="19"/>
    </row>
    <row r="223" spans="4:7" ht="12.75">
      <c r="D223" s="1"/>
      <c r="E223" s="1"/>
      <c r="G223" s="19"/>
    </row>
    <row r="224" spans="4:7" ht="12.75">
      <c r="D224" s="1"/>
      <c r="E224" s="1"/>
      <c r="G224" s="19"/>
    </row>
    <row r="225" spans="4:7" ht="12.75">
      <c r="D225" s="1"/>
      <c r="E225" s="1"/>
      <c r="G225" s="19"/>
    </row>
    <row r="226" spans="4:7" ht="12.75">
      <c r="D226" s="1"/>
      <c r="E226" s="1"/>
      <c r="G226" s="19"/>
    </row>
    <row r="227" spans="4:7" ht="12.75">
      <c r="D227" s="1"/>
      <c r="E227" s="1"/>
      <c r="G227" s="19"/>
    </row>
    <row r="228" spans="4:7" ht="12.75">
      <c r="D228" s="1"/>
      <c r="E228" s="1"/>
      <c r="G228" s="19"/>
    </row>
    <row r="229" spans="4:7" ht="12.75">
      <c r="D229" s="1"/>
      <c r="E229" s="1"/>
      <c r="G229" s="19"/>
    </row>
    <row r="230" spans="4:7" ht="12.75">
      <c r="D230" s="1"/>
      <c r="E230" s="1"/>
      <c r="G230" s="19"/>
    </row>
    <row r="231" spans="4:7" ht="12.75">
      <c r="D231" s="1"/>
      <c r="E231" s="1"/>
      <c r="G231" s="19"/>
    </row>
    <row r="232" spans="4:7" ht="12.75">
      <c r="D232" s="1"/>
      <c r="E232" s="1"/>
      <c r="G232" s="19"/>
    </row>
    <row r="233" spans="4:7" ht="12.75">
      <c r="D233" s="1"/>
      <c r="E233" s="1"/>
      <c r="G233" s="19"/>
    </row>
    <row r="234" spans="4:7" ht="12.75">
      <c r="D234" s="1"/>
      <c r="E234" s="1"/>
      <c r="G234" s="19"/>
    </row>
    <row r="235" spans="4:7" ht="12.75">
      <c r="D235" s="1"/>
      <c r="E235" s="1"/>
      <c r="G235" s="19"/>
    </row>
    <row r="236" spans="4:7" ht="12.75">
      <c r="D236" s="1"/>
      <c r="E236" s="1"/>
      <c r="G236" s="19"/>
    </row>
    <row r="237" spans="4:7" ht="12.75">
      <c r="D237" s="1"/>
      <c r="E237" s="1"/>
      <c r="G237" s="19"/>
    </row>
    <row r="238" spans="4:7" ht="12.75">
      <c r="D238" s="1"/>
      <c r="E238" s="1"/>
      <c r="G238" s="19"/>
    </row>
    <row r="239" spans="4:7" ht="12.75">
      <c r="D239" s="1"/>
      <c r="E239" s="1"/>
      <c r="G239" s="19"/>
    </row>
    <row r="240" spans="4:7" ht="12.75">
      <c r="D240" s="1"/>
      <c r="E240" s="1"/>
      <c r="G240" s="19"/>
    </row>
    <row r="241" spans="4:7" ht="12.75">
      <c r="D241" s="1"/>
      <c r="E241" s="1"/>
      <c r="G241" s="19"/>
    </row>
    <row r="242" spans="4:7" ht="12.75">
      <c r="D242" s="1"/>
      <c r="E242" s="1"/>
      <c r="G242" s="19"/>
    </row>
    <row r="243" spans="4:7" ht="12.75">
      <c r="D243" s="1"/>
      <c r="E243" s="1"/>
      <c r="G243" s="19"/>
    </row>
    <row r="244" ht="12.75">
      <c r="G244" s="19"/>
    </row>
    <row r="245" spans="4:7" ht="12.75">
      <c r="D245" s="1"/>
      <c r="E245" s="1"/>
      <c r="G245" s="19"/>
    </row>
    <row r="246" spans="4:7" ht="12.75">
      <c r="D246" s="1"/>
      <c r="E246" s="1"/>
      <c r="G246" s="19"/>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sheetProtection/>
  <printOptions/>
  <pageMargins left="0.75" right="0.75" top="1" bottom="1" header="0.5" footer="0.5"/>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N248"/>
  <sheetViews>
    <sheetView zoomScalePageLayoutView="0" workbookViewId="0" topLeftCell="A1">
      <selection activeCell="A1" sqref="A1"/>
    </sheetView>
  </sheetViews>
  <sheetFormatPr defaultColWidth="9.140625" defaultRowHeight="12.75"/>
  <cols>
    <col min="5" max="5" width="11.00390625" style="0" customWidth="1"/>
    <col min="6" max="6" width="13.140625" style="0" customWidth="1"/>
    <col min="7" max="7" width="13.8515625" style="0" customWidth="1"/>
    <col min="9" max="9" width="9.57421875" style="0" bestFit="1" customWidth="1"/>
    <col min="11" max="11" width="22.7109375" style="0" customWidth="1"/>
    <col min="12" max="12" width="13.7109375" style="0" bestFit="1" customWidth="1"/>
  </cols>
  <sheetData>
    <row r="1" spans="1:12" ht="12.75">
      <c r="A1">
        <v>12</v>
      </c>
      <c r="C1" t="str">
        <f>CONCATENATE(Data!J3," estimated deaths in 2002")</f>
        <v>Chlamydia estimated deaths in 2002</v>
      </c>
      <c r="H1" t="str">
        <f>CONCATENATE("total ",TEXT(Data!E4/1000,"0")," thousand")</f>
        <v>total 9 thousand</v>
      </c>
      <c r="J1" s="159" t="s">
        <v>787</v>
      </c>
      <c r="K1" s="159"/>
      <c r="L1" s="159"/>
    </row>
    <row r="3" spans="10:12" ht="12.75">
      <c r="J3" s="46" t="s">
        <v>457</v>
      </c>
      <c r="K3" s="5" t="s">
        <v>423</v>
      </c>
      <c r="L3" t="s">
        <v>458</v>
      </c>
    </row>
    <row r="4" ht="12.75">
      <c r="K4" s="5"/>
    </row>
    <row r="5" spans="10:14" ht="12.75">
      <c r="J5">
        <f>RANK(L5,H$47:H$246)</f>
        <v>1</v>
      </c>
      <c r="K5" s="5" t="str">
        <f aca="true" t="shared" si="0" ref="K5:K14">INDEX(A$47:A$246,MATCH(N5,F$47:F$246,0))</f>
        <v>Sierra Leone</v>
      </c>
      <c r="L5" s="145">
        <f aca="true" t="shared" si="1" ref="L5:L14">INDEX(H$47:H$246,MATCH(N5,F$47:F$246,FALSE))</f>
        <v>12.245477938552856</v>
      </c>
      <c r="N5" s="1">
        <v>200</v>
      </c>
    </row>
    <row r="6" spans="10:14" ht="12.75">
      <c r="J6">
        <f aca="true" t="shared" si="2" ref="J6:J14">RANK(L6,H$47:H$246)</f>
        <v>2</v>
      </c>
      <c r="K6" s="5" t="str">
        <f t="shared" si="0"/>
        <v>Lao People's D Republic</v>
      </c>
      <c r="L6" s="145">
        <f t="shared" si="1"/>
        <v>9.943132852962714</v>
      </c>
      <c r="N6" s="1">
        <f>N5-1</f>
        <v>199</v>
      </c>
    </row>
    <row r="7" spans="10:14" ht="12.75">
      <c r="J7">
        <f t="shared" si="2"/>
        <v>3</v>
      </c>
      <c r="K7" s="5" t="str">
        <f t="shared" si="0"/>
        <v>Nepal</v>
      </c>
      <c r="L7" s="145">
        <f t="shared" si="1"/>
        <v>8.693060672838696</v>
      </c>
      <c r="N7" s="1">
        <f aca="true" t="shared" si="3" ref="N7:N14">N6-1</f>
        <v>198</v>
      </c>
    </row>
    <row r="8" spans="10:14" ht="12.75">
      <c r="J8">
        <f>RANK(L8,H$47:H$246)</f>
        <v>4</v>
      </c>
      <c r="K8" s="5" t="str">
        <f t="shared" si="0"/>
        <v>Myanmar</v>
      </c>
      <c r="L8" s="145">
        <f t="shared" si="1"/>
        <v>7.417113726877325</v>
      </c>
      <c r="N8" s="1">
        <f t="shared" si="3"/>
        <v>197</v>
      </c>
    </row>
    <row r="9" spans="10:14" ht="12.75">
      <c r="J9">
        <f t="shared" si="2"/>
        <v>5</v>
      </c>
      <c r="K9" s="5" t="str">
        <f t="shared" si="0"/>
        <v>Timor-Leste</v>
      </c>
      <c r="L9" s="145">
        <f t="shared" si="1"/>
        <v>6.852100824407554</v>
      </c>
      <c r="N9" s="1">
        <f t="shared" si="3"/>
        <v>196</v>
      </c>
    </row>
    <row r="10" spans="10:14" ht="12.75">
      <c r="J10">
        <v>6</v>
      </c>
      <c r="K10" s="5" t="str">
        <f t="shared" si="0"/>
        <v>Democratic PR of Korea</v>
      </c>
      <c r="L10" s="145">
        <f t="shared" si="1"/>
        <v>6.518427327677037</v>
      </c>
      <c r="N10" s="1">
        <f t="shared" si="3"/>
        <v>195</v>
      </c>
    </row>
    <row r="11" spans="10:14" ht="12.75">
      <c r="J11">
        <f t="shared" si="2"/>
        <v>7</v>
      </c>
      <c r="K11" s="5" t="str">
        <f t="shared" si="0"/>
        <v>Burkina Faso</v>
      </c>
      <c r="L11" s="145">
        <f t="shared" si="1"/>
        <v>5.94055288478676</v>
      </c>
      <c r="N11" s="1">
        <f t="shared" si="3"/>
        <v>194</v>
      </c>
    </row>
    <row r="12" spans="10:14" ht="12.75">
      <c r="J12">
        <f t="shared" si="2"/>
        <v>8</v>
      </c>
      <c r="K12" s="5" t="str">
        <f t="shared" si="0"/>
        <v>Bhutan</v>
      </c>
      <c r="L12" s="145">
        <f t="shared" si="1"/>
        <v>5.9089558010873136</v>
      </c>
      <c r="N12" s="1">
        <f t="shared" si="3"/>
        <v>193</v>
      </c>
    </row>
    <row r="13" spans="10:14" ht="12.75">
      <c r="J13">
        <f t="shared" si="2"/>
        <v>9</v>
      </c>
      <c r="K13" s="5" t="str">
        <f t="shared" si="0"/>
        <v>India</v>
      </c>
      <c r="L13" s="145">
        <f t="shared" si="1"/>
        <v>5.26655423753037</v>
      </c>
      <c r="N13" s="1">
        <f t="shared" si="3"/>
        <v>192</v>
      </c>
    </row>
    <row r="14" spans="10:14" ht="12.75">
      <c r="J14">
        <f t="shared" si="2"/>
        <v>10</v>
      </c>
      <c r="K14" s="5" t="str">
        <f t="shared" si="0"/>
        <v>Maldives</v>
      </c>
      <c r="L14" s="145">
        <f t="shared" si="1"/>
        <v>5.02503941239119</v>
      </c>
      <c r="N14" s="1">
        <f t="shared" si="3"/>
        <v>191</v>
      </c>
    </row>
    <row r="15" ht="12.75">
      <c r="N15" s="1" t="s">
        <v>394</v>
      </c>
    </row>
    <row r="16" spans="10:12" ht="12.75">
      <c r="J16" s="160" t="s">
        <v>479</v>
      </c>
      <c r="K16" s="159"/>
      <c r="L16" s="159"/>
    </row>
    <row r="19" spans="10:12" ht="12.75">
      <c r="J19" s="159" t="s">
        <v>788</v>
      </c>
      <c r="K19" s="159"/>
      <c r="L19" s="159"/>
    </row>
    <row r="21" spans="10:12" ht="12.75">
      <c r="J21" s="46" t="s">
        <v>457</v>
      </c>
      <c r="K21" s="5" t="s">
        <v>423</v>
      </c>
      <c r="L21" t="s">
        <v>458</v>
      </c>
    </row>
    <row r="22" ht="12.75">
      <c r="K22" s="5"/>
    </row>
    <row r="23" spans="10:14" ht="12.75">
      <c r="J23">
        <v>190</v>
      </c>
      <c r="K23" s="5" t="str">
        <f aca="true" t="shared" si="4" ref="K23:K32">INDEX(A$47:A$246,MATCH(N23,F$47:F$246,0))</f>
        <v>Bahamas</v>
      </c>
      <c r="L23" s="143">
        <f>INDEX(H$47:H$246,MATCH(N23,F$47:F$246,FALSE))</f>
        <v>0</v>
      </c>
      <c r="N23" s="1">
        <v>10</v>
      </c>
    </row>
    <row r="24" spans="10:14" ht="12.75">
      <c r="J24">
        <v>190</v>
      </c>
      <c r="K24" s="5" t="str">
        <f t="shared" si="4"/>
        <v>Bahrain</v>
      </c>
      <c r="L24" s="143">
        <f aca="true" t="shared" si="5" ref="L24:L32">INDEX(H$47:H$246,MATCH(N24,F$47:F$246,FALSE))</f>
        <v>0</v>
      </c>
      <c r="N24" s="1">
        <f>N23-1</f>
        <v>9</v>
      </c>
    </row>
    <row r="25" spans="10:14" ht="12.75">
      <c r="J25">
        <v>190</v>
      </c>
      <c r="K25" s="5" t="str">
        <f t="shared" si="4"/>
        <v>Cyprus</v>
      </c>
      <c r="L25" s="143">
        <f t="shared" si="5"/>
        <v>0</v>
      </c>
      <c r="N25" s="1">
        <f aca="true" t="shared" si="6" ref="N25:N32">N24-1</f>
        <v>8</v>
      </c>
    </row>
    <row r="26" spans="10:14" ht="12.75">
      <c r="J26">
        <v>190</v>
      </c>
      <c r="K26" s="5" t="str">
        <f t="shared" si="4"/>
        <v>Saint Kitts &amp; Nevis</v>
      </c>
      <c r="L26" s="143">
        <f t="shared" si="5"/>
        <v>0</v>
      </c>
      <c r="N26" s="1">
        <f t="shared" si="6"/>
        <v>7</v>
      </c>
    </row>
    <row r="27" spans="10:14" ht="12.75">
      <c r="J27">
        <v>190</v>
      </c>
      <c r="K27" s="5" t="str">
        <f t="shared" si="4"/>
        <v>Brunei Darussalam</v>
      </c>
      <c r="L27" s="143">
        <f t="shared" si="5"/>
        <v>0</v>
      </c>
      <c r="N27" s="1">
        <f t="shared" si="6"/>
        <v>6</v>
      </c>
    </row>
    <row r="28" spans="10:14" ht="12.75">
      <c r="J28">
        <v>190</v>
      </c>
      <c r="K28" s="5" t="str">
        <f t="shared" si="4"/>
        <v>Malta</v>
      </c>
      <c r="L28" s="143">
        <f t="shared" si="5"/>
        <v>0</v>
      </c>
      <c r="N28" s="1">
        <f t="shared" si="6"/>
        <v>5</v>
      </c>
    </row>
    <row r="29" spans="10:14" ht="12.75">
      <c r="J29">
        <v>190</v>
      </c>
      <c r="K29" s="5" t="str">
        <f t="shared" si="4"/>
        <v>Seychelles</v>
      </c>
      <c r="L29" s="143">
        <f t="shared" si="5"/>
        <v>0</v>
      </c>
      <c r="N29" s="1">
        <f t="shared" si="6"/>
        <v>4</v>
      </c>
    </row>
    <row r="30" spans="10:14" ht="12.75">
      <c r="J30">
        <v>190</v>
      </c>
      <c r="K30" s="5" t="str">
        <f t="shared" si="4"/>
        <v>Barbados</v>
      </c>
      <c r="L30" s="143">
        <f t="shared" si="5"/>
        <v>0</v>
      </c>
      <c r="N30" s="1">
        <f t="shared" si="6"/>
        <v>3</v>
      </c>
    </row>
    <row r="31" spans="10:14" ht="12.75">
      <c r="J31">
        <v>190</v>
      </c>
      <c r="K31" s="5" t="str">
        <f t="shared" si="4"/>
        <v>Luxembourg</v>
      </c>
      <c r="L31" s="143">
        <f t="shared" si="5"/>
        <v>0</v>
      </c>
      <c r="N31" s="1">
        <f t="shared" si="6"/>
        <v>2</v>
      </c>
    </row>
    <row r="32" spans="10:14" ht="12.75">
      <c r="J32">
        <v>200</v>
      </c>
      <c r="K32" s="5" t="str">
        <f t="shared" si="4"/>
        <v>Iceland</v>
      </c>
      <c r="L32" s="144">
        <f t="shared" si="5"/>
        <v>0</v>
      </c>
      <c r="N32" s="1">
        <f t="shared" si="6"/>
        <v>1</v>
      </c>
    </row>
    <row r="34" spans="5:12" ht="12.75">
      <c r="E34" s="48"/>
      <c r="J34" s="160" t="s">
        <v>479</v>
      </c>
      <c r="K34" s="159"/>
      <c r="L34" s="159"/>
    </row>
    <row r="36" ht="12.75">
      <c r="J36" t="s">
        <v>789</v>
      </c>
    </row>
    <row r="42" spans="8:9" ht="12.75">
      <c r="H42" s="46" t="s">
        <v>431</v>
      </c>
      <c r="I42" s="46" t="s">
        <v>430</v>
      </c>
    </row>
    <row r="43" spans="8:9" ht="12.75">
      <c r="H43" s="1">
        <f>MAX(H47:H246)</f>
        <v>12.245477938552856</v>
      </c>
      <c r="I43" s="1">
        <f>MAX(I47:I246)</f>
        <v>1294.9</v>
      </c>
    </row>
    <row r="45" spans="1:13" ht="12.75">
      <c r="A45" t="s">
        <v>423</v>
      </c>
      <c r="B45" s="46" t="s">
        <v>400</v>
      </c>
      <c r="C45" s="46" t="s">
        <v>407</v>
      </c>
      <c r="D45" s="46" t="s">
        <v>428</v>
      </c>
      <c r="E45" s="46" t="s">
        <v>408</v>
      </c>
      <c r="F45" s="46" t="s">
        <v>409</v>
      </c>
      <c r="G45" s="46" t="s">
        <v>410</v>
      </c>
      <c r="H45" s="46" t="s">
        <v>402</v>
      </c>
      <c r="I45" s="46" t="s">
        <v>403</v>
      </c>
      <c r="J45" s="46" t="s">
        <v>405</v>
      </c>
      <c r="K45" s="46" t="s">
        <v>404</v>
      </c>
      <c r="L45" s="46" t="s">
        <v>401</v>
      </c>
      <c r="M45" s="46" t="s">
        <v>406</v>
      </c>
    </row>
    <row r="46" spans="1:5" ht="12.75">
      <c r="A46" s="1" t="s">
        <v>394</v>
      </c>
      <c r="B46" s="1"/>
      <c r="C46" t="s">
        <v>394</v>
      </c>
      <c r="E46" t="s">
        <v>394</v>
      </c>
    </row>
    <row r="47" spans="1:13" ht="12.75">
      <c r="A47" s="1" t="str">
        <f>INDEX(Data!B$21:B$220,Graph!M47)</f>
        <v>China</v>
      </c>
      <c r="B47" s="1">
        <f>H47</f>
        <v>0</v>
      </c>
      <c r="C47" s="1">
        <f>IF(F47=1,I47/2,I47/2+VLOOKUP(F47-1,F$47:I$246,4,FALSE)/2+VLOOKUP(F47-1,F$47:G$246,2,FALSE))</f>
        <v>2916.451</v>
      </c>
      <c r="D47" s="1">
        <f>C47+J47</f>
        <v>3563.901</v>
      </c>
      <c r="E47" s="1">
        <f>100000*(INT(10000*H47)+I47/I$248)+M47</f>
        <v>20838.707608400644</v>
      </c>
      <c r="F47" s="1">
        <f aca="true" t="shared" si="7" ref="F47:F78">RANK(E47,E$47:E$246,1)</f>
        <v>130</v>
      </c>
      <c r="G47" s="3">
        <f aca="true" t="shared" si="8" ref="G47:G78">C47</f>
        <v>2916.451</v>
      </c>
      <c r="H47" s="1">
        <f>INDEX(Data!F$21:F$220,Graph!M47)</f>
        <v>0</v>
      </c>
      <c r="I47" s="1">
        <f>INDEX(Data!G$21:G$220,Graph!M47)</f>
        <v>1294.9</v>
      </c>
      <c r="J47">
        <f>I47/2</f>
        <v>647.45</v>
      </c>
      <c r="K47" s="1">
        <f>IF(F47=200,0,B47-VLOOKUP(F47+1,F$47:H$246,3,FALSE))</f>
        <v>-0.01026167599439376</v>
      </c>
      <c r="L47">
        <v>7</v>
      </c>
      <c r="M47">
        <v>94</v>
      </c>
    </row>
    <row r="48" spans="1:13" ht="12.75">
      <c r="A48" s="1" t="str">
        <f>INDEX(Data!B$21:B$220,Graph!M48)</f>
        <v>India</v>
      </c>
      <c r="B48" s="1">
        <f aca="true" t="shared" si="9" ref="B48:B111">H48</f>
        <v>5.26655423753037</v>
      </c>
      <c r="C48" s="1">
        <f aca="true" t="shared" si="10" ref="C48:C111">IF(F48=1,I48/2,I48/2+VLOOKUP(F48-1,F$47:I$246,4,FALSE)/2+VLOOKUP(F48-1,F$47:G$246,2,FALSE))</f>
        <v>5595.483000000001</v>
      </c>
      <c r="D48" s="1">
        <f aca="true" t="shared" si="11" ref="D48:D111">C48+J48</f>
        <v>6120.233000000001</v>
      </c>
      <c r="E48" s="1">
        <f aca="true" t="shared" si="12" ref="E48:E111">100000*(INT(10000*H48)+I48/I$248)+M48</f>
        <v>5266516940.321982</v>
      </c>
      <c r="F48" s="1">
        <f t="shared" si="7"/>
        <v>192</v>
      </c>
      <c r="G48" s="3">
        <f t="shared" si="8"/>
        <v>5595.483000000001</v>
      </c>
      <c r="H48" s="1">
        <f>INDEX(Data!F$21:F$220,Graph!M48)</f>
        <v>5.26655423753037</v>
      </c>
      <c r="I48" s="1">
        <f>INDEX(Data!G$21:G$220,Graph!M48)</f>
        <v>1049.5</v>
      </c>
      <c r="J48">
        <f aca="true" t="shared" si="13" ref="J48:J111">I48/2</f>
        <v>524.75</v>
      </c>
      <c r="K48" s="1">
        <f aca="true" t="shared" si="14" ref="K48:K111">IF(F48=200,0,B48-VLOOKUP(F48+1,F$47:H$246,3,FALSE))</f>
        <v>-0.6424015635569438</v>
      </c>
      <c r="L48">
        <v>4</v>
      </c>
      <c r="M48">
        <v>127</v>
      </c>
    </row>
    <row r="49" spans="1:13" ht="12.75">
      <c r="A49" s="1" t="str">
        <f>INDEX(Data!B$21:B$220,Graph!M49)</f>
        <v>United States</v>
      </c>
      <c r="B49" s="1">
        <f t="shared" si="9"/>
        <v>0</v>
      </c>
      <c r="C49" s="1">
        <f t="shared" si="10"/>
        <v>2123.5009999999997</v>
      </c>
      <c r="D49" s="1">
        <f t="shared" si="11"/>
        <v>2269.0009999999997</v>
      </c>
      <c r="E49" s="1">
        <f t="shared" si="12"/>
        <v>4669.912050385811</v>
      </c>
      <c r="F49" s="1">
        <f t="shared" si="7"/>
        <v>129</v>
      </c>
      <c r="G49" s="3">
        <f t="shared" si="8"/>
        <v>2123.5009999999997</v>
      </c>
      <c r="H49" s="1">
        <f>INDEX(Data!F$21:F$220,Graph!M49)</f>
        <v>0</v>
      </c>
      <c r="I49" s="1">
        <f>INDEX(Data!G$21:G$220,Graph!M49)</f>
        <v>291</v>
      </c>
      <c r="J49">
        <f t="shared" si="13"/>
        <v>145.5</v>
      </c>
      <c r="K49" s="1">
        <f t="shared" si="14"/>
        <v>0</v>
      </c>
      <c r="L49">
        <v>10</v>
      </c>
      <c r="M49">
        <v>8</v>
      </c>
    </row>
    <row r="50" spans="1:13" ht="12.75">
      <c r="A50" s="1" t="str">
        <f>INDEX(Data!B$21:B$220,Graph!M50)</f>
        <v>Indonesia</v>
      </c>
      <c r="B50" s="1">
        <f t="shared" si="9"/>
        <v>3.6192799560818525</v>
      </c>
      <c r="C50" s="1">
        <f t="shared" si="10"/>
        <v>4790.183000000002</v>
      </c>
      <c r="D50" s="1">
        <f t="shared" si="11"/>
        <v>4898.733000000002</v>
      </c>
      <c r="E50" s="1">
        <f t="shared" si="12"/>
        <v>3619203589.010674</v>
      </c>
      <c r="F50" s="1">
        <f t="shared" si="7"/>
        <v>186</v>
      </c>
      <c r="G50" s="3">
        <f t="shared" si="8"/>
        <v>4790.183000000002</v>
      </c>
      <c r="H50" s="1">
        <f>INDEX(Data!F$21:F$220,Graph!M50)</f>
        <v>3.6192799560818525</v>
      </c>
      <c r="I50" s="1">
        <f>INDEX(Data!G$21:G$220,Graph!M50)</f>
        <v>217.1</v>
      </c>
      <c r="J50">
        <f t="shared" si="13"/>
        <v>108.55</v>
      </c>
      <c r="K50" s="1">
        <f t="shared" si="14"/>
        <v>-0.017817962934745246</v>
      </c>
      <c r="L50">
        <v>5</v>
      </c>
      <c r="M50">
        <v>111</v>
      </c>
    </row>
    <row r="51" spans="1:13" ht="12.75">
      <c r="A51" s="1" t="str">
        <f>INDEX(Data!B$21:B$220,Graph!M51)</f>
        <v>Brazil</v>
      </c>
      <c r="B51" s="1">
        <f t="shared" si="9"/>
        <v>0</v>
      </c>
      <c r="C51" s="1">
        <f t="shared" si="10"/>
        <v>1889.8509999999999</v>
      </c>
      <c r="D51" s="1">
        <f t="shared" si="11"/>
        <v>1978.001</v>
      </c>
      <c r="E51" s="1">
        <f t="shared" si="12"/>
        <v>2896.381767982882</v>
      </c>
      <c r="F51" s="1">
        <f t="shared" si="7"/>
        <v>128</v>
      </c>
      <c r="G51" s="3">
        <f t="shared" si="8"/>
        <v>1889.8509999999999</v>
      </c>
      <c r="H51" s="1">
        <f>INDEX(Data!F$21:F$220,Graph!M51)</f>
        <v>0</v>
      </c>
      <c r="I51" s="1">
        <f>INDEX(Data!G$21:G$220,Graph!M51)</f>
        <v>176.3</v>
      </c>
      <c r="J51">
        <f t="shared" si="13"/>
        <v>88.15</v>
      </c>
      <c r="K51" s="1">
        <f t="shared" si="14"/>
        <v>0</v>
      </c>
      <c r="L51">
        <v>8</v>
      </c>
      <c r="M51">
        <v>72</v>
      </c>
    </row>
    <row r="52" spans="1:13" ht="12.75">
      <c r="A52" s="1" t="str">
        <f>INDEX(Data!B$21:B$220,Graph!M52)</f>
        <v>Pakistan</v>
      </c>
      <c r="B52" s="1">
        <f t="shared" si="9"/>
        <v>2.229830672639997</v>
      </c>
      <c r="C52" s="1">
        <f t="shared" si="10"/>
        <v>4532.714000000001</v>
      </c>
      <c r="D52" s="1">
        <f t="shared" si="11"/>
        <v>4607.664000000001</v>
      </c>
      <c r="E52" s="1">
        <f t="shared" si="12"/>
        <v>2229802543.445417</v>
      </c>
      <c r="F52" s="1">
        <f t="shared" si="7"/>
        <v>181</v>
      </c>
      <c r="G52" s="3">
        <f t="shared" si="8"/>
        <v>4532.714000000001</v>
      </c>
      <c r="H52" s="1">
        <f>INDEX(Data!F$21:F$220,Graph!M52)</f>
        <v>2.229830672639997</v>
      </c>
      <c r="I52" s="1">
        <f>INDEX(Data!G$21:G$220,Graph!M52)</f>
        <v>149.9</v>
      </c>
      <c r="J52">
        <f t="shared" si="13"/>
        <v>74.95</v>
      </c>
      <c r="K52" s="1">
        <f t="shared" si="14"/>
        <v>-0.08559478302815071</v>
      </c>
      <c r="L52">
        <v>4</v>
      </c>
      <c r="M52">
        <v>142</v>
      </c>
    </row>
    <row r="53" spans="1:13" ht="12.75">
      <c r="A53" s="1" t="str">
        <f>INDEX(Data!B$21:B$220,Graph!M53)</f>
        <v>Russian Federation</v>
      </c>
      <c r="B53" s="1">
        <f t="shared" si="9"/>
        <v>0</v>
      </c>
      <c r="C53" s="1">
        <f t="shared" si="10"/>
        <v>1729.6509999999998</v>
      </c>
      <c r="D53" s="1">
        <f t="shared" si="11"/>
        <v>1801.7009999999998</v>
      </c>
      <c r="E53" s="1">
        <f t="shared" si="12"/>
        <v>2365.527582338816</v>
      </c>
      <c r="F53" s="1">
        <f t="shared" si="7"/>
        <v>127</v>
      </c>
      <c r="G53" s="3">
        <f t="shared" si="8"/>
        <v>1729.6509999999998</v>
      </c>
      <c r="H53" s="1">
        <f>INDEX(Data!F$21:F$220,Graph!M53)</f>
        <v>0</v>
      </c>
      <c r="I53" s="1">
        <f>INDEX(Data!G$21:G$220,Graph!M53)</f>
        <v>144.1</v>
      </c>
      <c r="J53">
        <f t="shared" si="13"/>
        <v>72.05</v>
      </c>
      <c r="K53" s="1">
        <f t="shared" si="14"/>
        <v>0</v>
      </c>
      <c r="L53">
        <v>6</v>
      </c>
      <c r="M53">
        <v>57</v>
      </c>
    </row>
    <row r="54" spans="1:13" ht="12.75">
      <c r="A54" s="1" t="str">
        <f>INDEX(Data!B$21:B$220,Graph!M54)</f>
        <v>Bangladesh</v>
      </c>
      <c r="B54" s="1">
        <f t="shared" si="9"/>
        <v>4.700651908614582</v>
      </c>
      <c r="C54" s="1">
        <f t="shared" si="10"/>
        <v>4998.533000000001</v>
      </c>
      <c r="D54" s="1">
        <f t="shared" si="11"/>
        <v>5070.433000000001</v>
      </c>
      <c r="E54" s="1">
        <f t="shared" si="12"/>
        <v>4700602441.721487</v>
      </c>
      <c r="F54" s="1">
        <f t="shared" si="7"/>
        <v>190</v>
      </c>
      <c r="G54" s="3">
        <f t="shared" si="8"/>
        <v>4998.533000000001</v>
      </c>
      <c r="H54" s="1">
        <f>INDEX(Data!F$21:F$220,Graph!M54)</f>
        <v>4.700651908614582</v>
      </c>
      <c r="I54" s="1">
        <f>INDEX(Data!G$21:G$220,Graph!M54)</f>
        <v>143.8</v>
      </c>
      <c r="J54">
        <f t="shared" si="13"/>
        <v>71.9</v>
      </c>
      <c r="K54" s="1">
        <f t="shared" si="14"/>
        <v>-0.32438750377660774</v>
      </c>
      <c r="L54">
        <v>4</v>
      </c>
      <c r="M54">
        <v>138</v>
      </c>
    </row>
    <row r="55" spans="1:13" ht="12.75">
      <c r="A55" s="1" t="str">
        <f>INDEX(Data!B$21:B$220,Graph!M55)</f>
        <v>Japan</v>
      </c>
      <c r="B55" s="1">
        <f t="shared" si="9"/>
        <v>0</v>
      </c>
      <c r="C55" s="1">
        <f t="shared" si="10"/>
        <v>1593.8509999999999</v>
      </c>
      <c r="D55" s="1">
        <f t="shared" si="11"/>
        <v>1657.6009999999999</v>
      </c>
      <c r="E55" s="1">
        <f t="shared" si="12"/>
        <v>2051.5903313546078</v>
      </c>
      <c r="F55" s="1">
        <f t="shared" si="7"/>
        <v>126</v>
      </c>
      <c r="G55" s="3">
        <f t="shared" si="8"/>
        <v>1593.8509999999999</v>
      </c>
      <c r="H55" s="1">
        <f>INDEX(Data!F$21:F$220,Graph!M55)</f>
        <v>0</v>
      </c>
      <c r="I55" s="1">
        <f>INDEX(Data!G$21:G$220,Graph!M55)</f>
        <v>127.5</v>
      </c>
      <c r="J55">
        <f t="shared" si="13"/>
        <v>63.75</v>
      </c>
      <c r="K55" s="1">
        <f t="shared" si="14"/>
        <v>0</v>
      </c>
      <c r="L55">
        <v>12</v>
      </c>
      <c r="M55">
        <v>9</v>
      </c>
    </row>
    <row r="56" spans="1:13" ht="12.75">
      <c r="A56" s="1" t="str">
        <f>INDEX(Data!B$21:B$220,Graph!M56)</f>
        <v>Nigeria</v>
      </c>
      <c r="B56" s="1">
        <f t="shared" si="9"/>
        <v>1.0700166733933663</v>
      </c>
      <c r="C56" s="1">
        <f t="shared" si="10"/>
        <v>4123.441000000001</v>
      </c>
      <c r="D56" s="1">
        <f t="shared" si="11"/>
        <v>4183.8910000000005</v>
      </c>
      <c r="E56" s="1">
        <f t="shared" si="12"/>
        <v>1070002087.8562436</v>
      </c>
      <c r="F56" s="1">
        <f t="shared" si="7"/>
        <v>165</v>
      </c>
      <c r="G56" s="3">
        <f t="shared" si="8"/>
        <v>4123.441000000001</v>
      </c>
      <c r="H56" s="1">
        <f>INDEX(Data!F$21:F$220,Graph!M56)</f>
        <v>1.0700166733933663</v>
      </c>
      <c r="I56" s="1">
        <f>INDEX(Data!G$21:G$220,Graph!M56)</f>
        <v>120.9</v>
      </c>
      <c r="J56">
        <f t="shared" si="13"/>
        <v>60.45</v>
      </c>
      <c r="K56" s="1">
        <f t="shared" si="14"/>
        <v>-0.04984800797714217</v>
      </c>
      <c r="L56">
        <v>3</v>
      </c>
      <c r="M56">
        <v>151</v>
      </c>
    </row>
    <row r="57" spans="1:13" ht="12.75">
      <c r="A57" s="1" t="str">
        <f>INDEX(Data!B$21:B$220,Graph!M57)</f>
        <v>Mexico</v>
      </c>
      <c r="B57" s="1">
        <f t="shared" si="9"/>
        <v>0</v>
      </c>
      <c r="C57" s="1">
        <f t="shared" si="10"/>
        <v>1479.1009999999999</v>
      </c>
      <c r="D57" s="1">
        <f t="shared" si="11"/>
        <v>1530.1009999999999</v>
      </c>
      <c r="E57" s="1">
        <f t="shared" si="12"/>
        <v>1687.0722650836865</v>
      </c>
      <c r="F57" s="1">
        <f t="shared" si="7"/>
        <v>125</v>
      </c>
      <c r="G57" s="3">
        <f t="shared" si="8"/>
        <v>1479.1009999999999</v>
      </c>
      <c r="H57" s="1">
        <f>INDEX(Data!F$21:F$220,Graph!M57)</f>
        <v>0</v>
      </c>
      <c r="I57" s="1">
        <f>INDEX(Data!G$21:G$220,Graph!M57)</f>
        <v>102</v>
      </c>
      <c r="J57">
        <f t="shared" si="13"/>
        <v>51</v>
      </c>
      <c r="K57" s="1">
        <f t="shared" si="14"/>
        <v>0</v>
      </c>
      <c r="L57">
        <v>10</v>
      </c>
      <c r="M57">
        <v>53</v>
      </c>
    </row>
    <row r="58" spans="1:13" ht="12.75">
      <c r="A58" s="1" t="str">
        <f>INDEX(Data!B$21:B$220,Graph!M58)</f>
        <v>Germany</v>
      </c>
      <c r="B58" s="1">
        <f t="shared" si="9"/>
        <v>0</v>
      </c>
      <c r="C58" s="1">
        <f t="shared" si="10"/>
        <v>1308.301</v>
      </c>
      <c r="D58" s="1">
        <f t="shared" si="11"/>
        <v>1349.501</v>
      </c>
      <c r="E58" s="1">
        <f t="shared" si="12"/>
        <v>1339.074065126429</v>
      </c>
      <c r="F58" s="1">
        <f t="shared" si="7"/>
        <v>123</v>
      </c>
      <c r="G58" s="3">
        <f t="shared" si="8"/>
        <v>1308.301</v>
      </c>
      <c r="H58" s="1">
        <f>INDEX(Data!F$21:F$220,Graph!M58)</f>
        <v>0</v>
      </c>
      <c r="I58" s="1">
        <f>INDEX(Data!G$21:G$220,Graph!M58)</f>
        <v>82.4</v>
      </c>
      <c r="J58">
        <f t="shared" si="13"/>
        <v>41.2</v>
      </c>
      <c r="K58" s="1">
        <f t="shared" si="14"/>
        <v>0</v>
      </c>
      <c r="L58">
        <v>11</v>
      </c>
      <c r="M58">
        <v>19</v>
      </c>
    </row>
    <row r="59" spans="1:13" ht="12.75">
      <c r="A59" s="1" t="str">
        <f>INDEX(Data!B$21:B$220,Graph!M59)</f>
        <v>Viet Nam</v>
      </c>
      <c r="B59" s="1">
        <f t="shared" si="9"/>
        <v>0.7510331882088551</v>
      </c>
      <c r="C59" s="1">
        <f t="shared" si="10"/>
        <v>3957.2410000000004</v>
      </c>
      <c r="D59" s="1">
        <f t="shared" si="11"/>
        <v>3997.3910000000005</v>
      </c>
      <c r="E59" s="1">
        <f t="shared" si="12"/>
        <v>751001398.4314009</v>
      </c>
      <c r="F59" s="1">
        <f t="shared" si="7"/>
        <v>159</v>
      </c>
      <c r="G59" s="3">
        <f t="shared" si="8"/>
        <v>3957.2410000000004</v>
      </c>
      <c r="H59" s="1">
        <f>INDEX(Data!F$21:F$220,Graph!M59)</f>
        <v>0.7510331882088551</v>
      </c>
      <c r="I59" s="1">
        <f>INDEX(Data!G$21:G$220,Graph!M59)</f>
        <v>80.3</v>
      </c>
      <c r="J59">
        <f t="shared" si="13"/>
        <v>40.15</v>
      </c>
      <c r="K59" s="1">
        <f t="shared" si="14"/>
        <v>-0.0422313360159855</v>
      </c>
      <c r="L59">
        <v>5</v>
      </c>
      <c r="M59">
        <v>112</v>
      </c>
    </row>
    <row r="60" spans="1:13" ht="12.75">
      <c r="A60" s="1" t="str">
        <f>INDEX(Data!B$21:B$220,Graph!M60)</f>
        <v>Philippines</v>
      </c>
      <c r="B60" s="1">
        <f t="shared" si="9"/>
        <v>0</v>
      </c>
      <c r="C60" s="1">
        <f t="shared" si="10"/>
        <v>1388.801</v>
      </c>
      <c r="D60" s="1">
        <f t="shared" si="11"/>
        <v>1428.1009999999999</v>
      </c>
      <c r="E60" s="1">
        <f t="shared" si="12"/>
        <v>1342.1968630938995</v>
      </c>
      <c r="F60" s="1">
        <f t="shared" si="7"/>
        <v>124</v>
      </c>
      <c r="G60" s="3">
        <f t="shared" si="8"/>
        <v>1388.801</v>
      </c>
      <c r="H60" s="1">
        <f>INDEX(Data!F$21:F$220,Graph!M60)</f>
        <v>0</v>
      </c>
      <c r="I60" s="1">
        <f>INDEX(Data!G$21:G$220,Graph!M60)</f>
        <v>78.6</v>
      </c>
      <c r="J60">
        <f t="shared" si="13"/>
        <v>39.3</v>
      </c>
      <c r="K60" s="1">
        <f t="shared" si="14"/>
        <v>0</v>
      </c>
      <c r="L60">
        <v>5</v>
      </c>
      <c r="M60">
        <v>83</v>
      </c>
    </row>
    <row r="61" spans="1:13" ht="12.75">
      <c r="A61" s="1" t="str">
        <f>INDEX(Data!B$21:B$220,Graph!M61)</f>
        <v>Egypt</v>
      </c>
      <c r="B61" s="1">
        <f t="shared" si="9"/>
        <v>2.042321509186056</v>
      </c>
      <c r="C61" s="1">
        <f t="shared" si="10"/>
        <v>4343.614000000001</v>
      </c>
      <c r="D61" s="1">
        <f t="shared" si="11"/>
        <v>4378.864000000001</v>
      </c>
      <c r="E61" s="1">
        <f t="shared" si="12"/>
        <v>2042301249.4323008</v>
      </c>
      <c r="F61" s="1">
        <f t="shared" si="7"/>
        <v>178</v>
      </c>
      <c r="G61" s="3">
        <f t="shared" si="8"/>
        <v>4343.614000000001</v>
      </c>
      <c r="H61" s="1">
        <f>INDEX(Data!F$21:F$220,Graph!M61)</f>
        <v>2.042321509186056</v>
      </c>
      <c r="I61" s="1">
        <f>INDEX(Data!G$21:G$220,Graph!M61)</f>
        <v>70.5</v>
      </c>
      <c r="J61">
        <f t="shared" si="13"/>
        <v>35.25</v>
      </c>
      <c r="K61" s="1">
        <f t="shared" si="14"/>
        <v>-0.08019868482493964</v>
      </c>
      <c r="L61">
        <v>3</v>
      </c>
      <c r="M61">
        <v>120</v>
      </c>
    </row>
    <row r="62" spans="1:13" ht="12.75">
      <c r="A62" s="1" t="str">
        <f>INDEX(Data!B$21:B$220,Graph!M62)</f>
        <v>Turkey</v>
      </c>
      <c r="B62" s="1">
        <f t="shared" si="9"/>
        <v>0</v>
      </c>
      <c r="C62" s="1">
        <f t="shared" si="10"/>
        <v>1231.951</v>
      </c>
      <c r="D62" s="1">
        <f t="shared" si="11"/>
        <v>1267.101</v>
      </c>
      <c r="E62" s="1">
        <f t="shared" si="12"/>
        <v>1214.2282376017956</v>
      </c>
      <c r="F62" s="1">
        <f t="shared" si="7"/>
        <v>122</v>
      </c>
      <c r="G62" s="3">
        <f t="shared" si="8"/>
        <v>1231.951</v>
      </c>
      <c r="H62" s="1">
        <f>INDEX(Data!F$21:F$220,Graph!M62)</f>
        <v>0</v>
      </c>
      <c r="I62" s="1">
        <f>INDEX(Data!G$21:G$220,Graph!M62)</f>
        <v>70.3</v>
      </c>
      <c r="J62">
        <f t="shared" si="13"/>
        <v>35.15</v>
      </c>
      <c r="K62" s="1">
        <f t="shared" si="14"/>
        <v>0</v>
      </c>
      <c r="L62">
        <v>9</v>
      </c>
      <c r="M62">
        <v>88</v>
      </c>
    </row>
    <row r="63" spans="1:13" ht="12.75">
      <c r="A63" s="1" t="str">
        <f>INDEX(Data!B$21:B$220,Graph!M63)</f>
        <v>Ethiopia</v>
      </c>
      <c r="B63" s="1">
        <f t="shared" si="9"/>
        <v>2.1225201940109955</v>
      </c>
      <c r="C63" s="1">
        <f t="shared" si="10"/>
        <v>4413.364000000001</v>
      </c>
      <c r="D63" s="1">
        <f t="shared" si="11"/>
        <v>4447.864000000001</v>
      </c>
      <c r="E63" s="1">
        <f t="shared" si="12"/>
        <v>2122501275.4018264</v>
      </c>
      <c r="F63" s="1">
        <f t="shared" si="7"/>
        <v>179</v>
      </c>
      <c r="G63" s="3">
        <f t="shared" si="8"/>
        <v>4413.364000000001</v>
      </c>
      <c r="H63" s="1">
        <f>INDEX(Data!F$21:F$220,Graph!M63)</f>
        <v>2.1225201940109955</v>
      </c>
      <c r="I63" s="1">
        <f>INDEX(Data!G$21:G$220,Graph!M63)</f>
        <v>69</v>
      </c>
      <c r="J63">
        <f t="shared" si="13"/>
        <v>34.5</v>
      </c>
      <c r="K63" s="1">
        <f t="shared" si="14"/>
        <v>-0.0797369711764051</v>
      </c>
      <c r="L63">
        <v>2</v>
      </c>
      <c r="M63">
        <v>170</v>
      </c>
    </row>
    <row r="64" spans="1:13" ht="12.75">
      <c r="A64" s="1" t="str">
        <f>INDEX(Data!B$21:B$220,Graph!M64)</f>
        <v>Iran (Islamic Republic of)</v>
      </c>
      <c r="B64" s="1">
        <f t="shared" si="9"/>
        <v>0</v>
      </c>
      <c r="C64" s="1">
        <f t="shared" si="10"/>
        <v>1162.751</v>
      </c>
      <c r="D64" s="1">
        <f t="shared" si="11"/>
        <v>1196.801</v>
      </c>
      <c r="E64" s="1">
        <f t="shared" si="12"/>
        <v>1191.9835416882258</v>
      </c>
      <c r="F64" s="1">
        <f t="shared" si="7"/>
        <v>121</v>
      </c>
      <c r="G64" s="3">
        <f t="shared" si="8"/>
        <v>1162.751</v>
      </c>
      <c r="H64" s="1">
        <f>INDEX(Data!F$21:F$220,Graph!M64)</f>
        <v>0</v>
      </c>
      <c r="I64" s="1">
        <f>INDEX(Data!G$21:G$220,Graph!M64)</f>
        <v>68.1</v>
      </c>
      <c r="J64">
        <f t="shared" si="13"/>
        <v>34.05</v>
      </c>
      <c r="K64" s="1">
        <f t="shared" si="14"/>
        <v>0</v>
      </c>
      <c r="L64">
        <v>6</v>
      </c>
      <c r="M64">
        <v>101</v>
      </c>
    </row>
    <row r="65" spans="1:13" ht="12.75">
      <c r="A65" s="1" t="str">
        <f>INDEX(Data!B$21:B$220,Graph!M65)</f>
        <v>Thailand</v>
      </c>
      <c r="B65" s="1">
        <f t="shared" si="9"/>
        <v>0</v>
      </c>
      <c r="C65" s="1">
        <f t="shared" si="10"/>
        <v>1097.6009999999999</v>
      </c>
      <c r="D65" s="1">
        <f t="shared" si="11"/>
        <v>1128.7009999999998</v>
      </c>
      <c r="E65" s="1">
        <f t="shared" si="12"/>
        <v>1072.4636753745617</v>
      </c>
      <c r="F65" s="1">
        <f t="shared" si="7"/>
        <v>120</v>
      </c>
      <c r="G65" s="3">
        <f t="shared" si="8"/>
        <v>1097.6009999999999</v>
      </c>
      <c r="H65" s="1">
        <f>INDEX(Data!F$21:F$220,Graph!M65)</f>
        <v>0</v>
      </c>
      <c r="I65" s="1">
        <f>INDEX(Data!G$21:G$220,Graph!M65)</f>
        <v>62.2</v>
      </c>
      <c r="J65">
        <f t="shared" si="13"/>
        <v>31.1</v>
      </c>
      <c r="K65" s="1">
        <f t="shared" si="14"/>
        <v>0</v>
      </c>
      <c r="L65">
        <v>5</v>
      </c>
      <c r="M65">
        <v>76</v>
      </c>
    </row>
    <row r="66" spans="1:13" ht="12.75">
      <c r="A66" s="1" t="str">
        <f>INDEX(Data!B$21:B$220,Graph!M66)</f>
        <v>France</v>
      </c>
      <c r="B66" s="1">
        <f t="shared" si="9"/>
        <v>0</v>
      </c>
      <c r="C66" s="1">
        <f t="shared" si="10"/>
        <v>1036.6009999999999</v>
      </c>
      <c r="D66" s="1">
        <f t="shared" si="11"/>
        <v>1066.501</v>
      </c>
      <c r="E66" s="1">
        <f t="shared" si="12"/>
        <v>974.014916196122</v>
      </c>
      <c r="F66" s="1">
        <f t="shared" si="7"/>
        <v>119</v>
      </c>
      <c r="G66" s="3">
        <f t="shared" si="8"/>
        <v>1036.6009999999999</v>
      </c>
      <c r="H66" s="1">
        <f>INDEX(Data!F$21:F$220,Graph!M66)</f>
        <v>0</v>
      </c>
      <c r="I66" s="1">
        <f>INDEX(Data!G$21:G$220,Graph!M66)</f>
        <v>59.8</v>
      </c>
      <c r="J66">
        <f t="shared" si="13"/>
        <v>29.9</v>
      </c>
      <c r="K66" s="1">
        <f t="shared" si="14"/>
        <v>0</v>
      </c>
      <c r="L66">
        <v>11</v>
      </c>
      <c r="M66">
        <v>16</v>
      </c>
    </row>
    <row r="67" spans="1:13" ht="12.75">
      <c r="A67" s="1" t="str">
        <f>INDEX(Data!B$21:B$220,Graph!M67)</f>
        <v>United Kingdom</v>
      </c>
      <c r="B67" s="1">
        <f t="shared" si="9"/>
        <v>0</v>
      </c>
      <c r="C67" s="1">
        <f t="shared" si="10"/>
        <v>977.151</v>
      </c>
      <c r="D67" s="1">
        <f t="shared" si="11"/>
        <v>1006.7009999999999</v>
      </c>
      <c r="E67" s="1">
        <f t="shared" si="12"/>
        <v>958.8006947690773</v>
      </c>
      <c r="F67" s="1">
        <f t="shared" si="7"/>
        <v>118</v>
      </c>
      <c r="G67" s="3">
        <f t="shared" si="8"/>
        <v>977.151</v>
      </c>
      <c r="H67" s="1">
        <f>INDEX(Data!F$21:F$220,Graph!M67)</f>
        <v>0</v>
      </c>
      <c r="I67" s="1">
        <f>INDEX(Data!G$21:G$220,Graph!M67)</f>
        <v>59.1</v>
      </c>
      <c r="J67">
        <f t="shared" si="13"/>
        <v>29.55</v>
      </c>
      <c r="K67" s="1">
        <f t="shared" si="14"/>
        <v>0</v>
      </c>
      <c r="L67">
        <v>11</v>
      </c>
      <c r="M67">
        <v>12</v>
      </c>
    </row>
    <row r="68" spans="1:13" ht="12.75">
      <c r="A68" s="1" t="str">
        <f>INDEX(Data!B$21:B$220,Graph!M68)</f>
        <v>Italy</v>
      </c>
      <c r="B68" s="1">
        <f t="shared" si="9"/>
        <v>0</v>
      </c>
      <c r="C68" s="1">
        <f t="shared" si="10"/>
        <v>918.851</v>
      </c>
      <c r="D68" s="1">
        <f t="shared" si="11"/>
        <v>947.601</v>
      </c>
      <c r="E68" s="1">
        <f t="shared" si="12"/>
        <v>942.1681886501174</v>
      </c>
      <c r="F68" s="1">
        <f t="shared" si="7"/>
        <v>117</v>
      </c>
      <c r="G68" s="3">
        <f t="shared" si="8"/>
        <v>918.851</v>
      </c>
      <c r="H68" s="1">
        <f>INDEX(Data!F$21:F$220,Graph!M68)</f>
        <v>0</v>
      </c>
      <c r="I68" s="1">
        <f>INDEX(Data!G$21:G$220,Graph!M68)</f>
        <v>57.5</v>
      </c>
      <c r="J68">
        <f t="shared" si="13"/>
        <v>28.75</v>
      </c>
      <c r="K68" s="1">
        <f t="shared" si="14"/>
        <v>0</v>
      </c>
      <c r="L68">
        <v>11</v>
      </c>
      <c r="M68">
        <v>21</v>
      </c>
    </row>
    <row r="69" spans="1:13" ht="12.75">
      <c r="A69" s="1" t="str">
        <f>INDEX(Data!B$21:B$220,Graph!M69)</f>
        <v>Democratic Rep Congo</v>
      </c>
      <c r="B69" s="1">
        <f t="shared" si="9"/>
        <v>1.8323885608573576</v>
      </c>
      <c r="C69" s="1">
        <f t="shared" si="10"/>
        <v>4281.364000000001</v>
      </c>
      <c r="D69" s="1">
        <f t="shared" si="11"/>
        <v>4306.964000000002</v>
      </c>
      <c r="E69" s="1">
        <f t="shared" si="12"/>
        <v>1832300988.2401958</v>
      </c>
      <c r="F69" s="1">
        <f t="shared" si="7"/>
        <v>176</v>
      </c>
      <c r="G69" s="3">
        <f t="shared" si="8"/>
        <v>4281.364000000001</v>
      </c>
      <c r="H69" s="1">
        <f>INDEX(Data!F$21:F$220,Graph!M69)</f>
        <v>1.8323885608573576</v>
      </c>
      <c r="I69" s="1">
        <f>INDEX(Data!G$21:G$220,Graph!M69)</f>
        <v>51.2</v>
      </c>
      <c r="J69">
        <f t="shared" si="13"/>
        <v>25.6</v>
      </c>
      <c r="K69" s="1">
        <f t="shared" si="14"/>
        <v>-0.12919691315393012</v>
      </c>
      <c r="L69">
        <v>1</v>
      </c>
      <c r="M69">
        <v>168</v>
      </c>
    </row>
    <row r="70" spans="1:13" ht="12.75">
      <c r="A70" s="1" t="str">
        <f>INDEX(Data!B$21:B$220,Graph!M70)</f>
        <v>Myanmar</v>
      </c>
      <c r="B70" s="1">
        <f t="shared" si="9"/>
        <v>7.417113726877325</v>
      </c>
      <c r="C70" s="1">
        <f t="shared" si="10"/>
        <v>6182.724000000001</v>
      </c>
      <c r="D70" s="1">
        <f t="shared" si="11"/>
        <v>6207.174000000001</v>
      </c>
      <c r="E70" s="1">
        <f t="shared" si="12"/>
        <v>7417100915.393468</v>
      </c>
      <c r="F70" s="1">
        <f t="shared" si="7"/>
        <v>197</v>
      </c>
      <c r="G70" s="3">
        <f t="shared" si="8"/>
        <v>6182.724000000001</v>
      </c>
      <c r="H70" s="1">
        <f>INDEX(Data!F$21:F$220,Graph!M70)</f>
        <v>7.417113726877325</v>
      </c>
      <c r="I70" s="1">
        <f>INDEX(Data!G$21:G$220,Graph!M70)</f>
        <v>48.9</v>
      </c>
      <c r="J70">
        <f t="shared" si="13"/>
        <v>24.45</v>
      </c>
      <c r="K70" s="1">
        <f t="shared" si="14"/>
        <v>-1.2759469459613708</v>
      </c>
      <c r="L70">
        <v>5</v>
      </c>
      <c r="M70">
        <v>132</v>
      </c>
    </row>
    <row r="71" spans="1:13" ht="12.75">
      <c r="A71" s="1" t="str">
        <f>INDEX(Data!B$21:B$220,Graph!M71)</f>
        <v>Ukraine</v>
      </c>
      <c r="B71" s="1">
        <f t="shared" si="9"/>
        <v>0</v>
      </c>
      <c r="C71" s="1">
        <f t="shared" si="10"/>
        <v>865.651</v>
      </c>
      <c r="D71" s="1">
        <f t="shared" si="11"/>
        <v>890.101</v>
      </c>
      <c r="E71" s="1">
        <f t="shared" si="12"/>
        <v>853.3934682607085</v>
      </c>
      <c r="F71" s="1">
        <f t="shared" si="7"/>
        <v>116</v>
      </c>
      <c r="G71" s="3">
        <f t="shared" si="8"/>
        <v>865.651</v>
      </c>
      <c r="H71" s="1">
        <f>INDEX(Data!F$21:F$220,Graph!M71)</f>
        <v>0</v>
      </c>
      <c r="I71" s="1">
        <f>INDEX(Data!G$21:G$220,Graph!M71)</f>
        <v>48.9</v>
      </c>
      <c r="J71">
        <f t="shared" si="13"/>
        <v>24.45</v>
      </c>
      <c r="K71" s="1">
        <f t="shared" si="14"/>
        <v>0</v>
      </c>
      <c r="L71">
        <v>9</v>
      </c>
      <c r="M71">
        <v>70</v>
      </c>
    </row>
    <row r="72" spans="1:13" ht="12.75">
      <c r="A72" s="1" t="str">
        <f>INDEX(Data!B$21:B$220,Graph!M72)</f>
        <v>Republic of Korea</v>
      </c>
      <c r="B72" s="1">
        <f t="shared" si="9"/>
        <v>0</v>
      </c>
      <c r="C72" s="1">
        <f t="shared" si="10"/>
        <v>772.7009999999999</v>
      </c>
      <c r="D72" s="1">
        <f t="shared" si="11"/>
        <v>796.401</v>
      </c>
      <c r="E72" s="1">
        <f t="shared" si="12"/>
        <v>787.3629937741837</v>
      </c>
      <c r="F72" s="1">
        <f t="shared" si="7"/>
        <v>114</v>
      </c>
      <c r="G72" s="3">
        <f t="shared" si="8"/>
        <v>772.7009999999999</v>
      </c>
      <c r="H72" s="1">
        <f>INDEX(Data!F$21:F$220,Graph!M72)</f>
        <v>0</v>
      </c>
      <c r="I72" s="1">
        <f>INDEX(Data!G$21:G$220,Graph!M72)</f>
        <v>47.4</v>
      </c>
      <c r="J72">
        <f t="shared" si="13"/>
        <v>23.7</v>
      </c>
      <c r="K72" s="1">
        <f t="shared" si="14"/>
        <v>0</v>
      </c>
      <c r="L72">
        <v>7</v>
      </c>
      <c r="M72">
        <v>28</v>
      </c>
    </row>
    <row r="73" spans="1:13" ht="12.75">
      <c r="A73" s="1" t="str">
        <f>INDEX(Data!B$21:B$220,Graph!M73)</f>
        <v>South Africa</v>
      </c>
      <c r="B73" s="1">
        <f t="shared" si="9"/>
        <v>0</v>
      </c>
      <c r="C73" s="1">
        <f t="shared" si="10"/>
        <v>818.8009999999999</v>
      </c>
      <c r="D73" s="1">
        <f t="shared" si="11"/>
        <v>841.2009999999999</v>
      </c>
      <c r="E73" s="1">
        <f t="shared" si="12"/>
        <v>836.710171330874</v>
      </c>
      <c r="F73" s="1">
        <f t="shared" si="7"/>
        <v>115</v>
      </c>
      <c r="G73" s="3">
        <f t="shared" si="8"/>
        <v>818.8009999999999</v>
      </c>
      <c r="H73" s="1">
        <f>INDEX(Data!F$21:F$220,Graph!M73)</f>
        <v>0</v>
      </c>
      <c r="I73" s="1">
        <f>INDEX(Data!G$21:G$220,Graph!M73)</f>
        <v>44.8</v>
      </c>
      <c r="J73">
        <f t="shared" si="13"/>
        <v>22.4</v>
      </c>
      <c r="K73" s="1">
        <f t="shared" si="14"/>
        <v>0</v>
      </c>
      <c r="L73">
        <v>2</v>
      </c>
      <c r="M73">
        <v>119</v>
      </c>
    </row>
    <row r="74" spans="1:13" ht="12.75">
      <c r="A74" s="1" t="str">
        <f>INDEX(Data!B$21:B$220,Graph!M74)</f>
        <v>Colombia</v>
      </c>
      <c r="B74" s="1">
        <f t="shared" si="9"/>
        <v>0</v>
      </c>
      <c r="C74" s="1">
        <f t="shared" si="10"/>
        <v>727.2509999999999</v>
      </c>
      <c r="D74" s="1">
        <f t="shared" si="11"/>
        <v>749.0009999999999</v>
      </c>
      <c r="E74" s="1">
        <f t="shared" si="12"/>
        <v>769.8837601092192</v>
      </c>
      <c r="F74" s="1">
        <f t="shared" si="7"/>
        <v>113</v>
      </c>
      <c r="G74" s="3">
        <f t="shared" si="8"/>
        <v>727.2509999999999</v>
      </c>
      <c r="H74" s="1">
        <f>INDEX(Data!F$21:F$220,Graph!M74)</f>
        <v>0</v>
      </c>
      <c r="I74" s="1">
        <f>INDEX(Data!G$21:G$220,Graph!M74)</f>
        <v>43.5</v>
      </c>
      <c r="J74">
        <f t="shared" si="13"/>
        <v>21.75</v>
      </c>
      <c r="K74" s="1">
        <f t="shared" si="14"/>
        <v>0</v>
      </c>
      <c r="L74">
        <v>8</v>
      </c>
      <c r="M74">
        <v>73</v>
      </c>
    </row>
    <row r="75" spans="1:13" ht="12.75">
      <c r="A75" s="1" t="str">
        <f>INDEX(Data!B$21:B$220,Graph!M75)</f>
        <v>Spain</v>
      </c>
      <c r="B75" s="1">
        <f t="shared" si="9"/>
        <v>0</v>
      </c>
      <c r="C75" s="1">
        <f t="shared" si="10"/>
        <v>685.0009999999999</v>
      </c>
      <c r="D75" s="1">
        <f t="shared" si="11"/>
        <v>705.5009999999999</v>
      </c>
      <c r="E75" s="1">
        <f t="shared" si="12"/>
        <v>676.8329692983446</v>
      </c>
      <c r="F75" s="1">
        <f t="shared" si="7"/>
        <v>112</v>
      </c>
      <c r="G75" s="3">
        <f t="shared" si="8"/>
        <v>685.0009999999999</v>
      </c>
      <c r="H75" s="1">
        <f>INDEX(Data!F$21:F$220,Graph!M75)</f>
        <v>0</v>
      </c>
      <c r="I75" s="1">
        <f>INDEX(Data!G$21:G$220,Graph!M75)</f>
        <v>41</v>
      </c>
      <c r="J75">
        <f t="shared" si="13"/>
        <v>20.5</v>
      </c>
      <c r="K75" s="1">
        <f t="shared" si="14"/>
        <v>0</v>
      </c>
      <c r="L75">
        <v>11</v>
      </c>
      <c r="M75">
        <v>20</v>
      </c>
    </row>
    <row r="76" spans="1:13" ht="12.75">
      <c r="A76" s="1" t="str">
        <f>INDEX(Data!B$21:B$220,Graph!M76)</f>
        <v>Poland</v>
      </c>
      <c r="B76" s="1">
        <f t="shared" si="9"/>
        <v>0</v>
      </c>
      <c r="C76" s="1">
        <f t="shared" si="10"/>
        <v>645.2009999999999</v>
      </c>
      <c r="D76" s="1">
        <f t="shared" si="11"/>
        <v>664.5009999999999</v>
      </c>
      <c r="E76" s="1">
        <f t="shared" si="12"/>
        <v>655.3842101199049</v>
      </c>
      <c r="F76" s="1">
        <f t="shared" si="7"/>
        <v>111</v>
      </c>
      <c r="G76" s="3">
        <f t="shared" si="8"/>
        <v>645.2009999999999</v>
      </c>
      <c r="H76" s="1">
        <f>INDEX(Data!F$21:F$220,Graph!M76)</f>
        <v>0</v>
      </c>
      <c r="I76" s="1">
        <f>INDEX(Data!G$21:G$220,Graph!M76)</f>
        <v>38.6</v>
      </c>
      <c r="J76">
        <f t="shared" si="13"/>
        <v>19.3</v>
      </c>
      <c r="K76" s="1">
        <f t="shared" si="14"/>
        <v>0</v>
      </c>
      <c r="L76">
        <v>9</v>
      </c>
      <c r="M76">
        <v>37</v>
      </c>
    </row>
    <row r="77" spans="1:13" ht="12.75">
      <c r="A77" s="1" t="str">
        <f>INDEX(Data!B$21:B$220,Graph!M77)</f>
        <v>Argentina</v>
      </c>
      <c r="B77" s="1">
        <f t="shared" si="9"/>
        <v>0</v>
      </c>
      <c r="C77" s="1">
        <f t="shared" si="10"/>
        <v>606.901</v>
      </c>
      <c r="D77" s="1">
        <f t="shared" si="11"/>
        <v>625.901</v>
      </c>
      <c r="E77" s="1">
        <f t="shared" si="12"/>
        <v>642.772020325295</v>
      </c>
      <c r="F77" s="1">
        <f t="shared" si="7"/>
        <v>110</v>
      </c>
      <c r="G77" s="3">
        <f t="shared" si="8"/>
        <v>606.901</v>
      </c>
      <c r="H77" s="1">
        <f>INDEX(Data!F$21:F$220,Graph!M77)</f>
        <v>0</v>
      </c>
      <c r="I77" s="1">
        <f>INDEX(Data!G$21:G$220,Graph!M77)</f>
        <v>38</v>
      </c>
      <c r="J77">
        <f t="shared" si="13"/>
        <v>19</v>
      </c>
      <c r="K77" s="1">
        <f t="shared" si="14"/>
        <v>0</v>
      </c>
      <c r="L77">
        <v>8</v>
      </c>
      <c r="M77">
        <v>34</v>
      </c>
    </row>
    <row r="78" spans="1:13" ht="12.75">
      <c r="A78" s="1" t="str">
        <f>INDEX(Data!B$21:B$220,Graph!M78)</f>
        <v>United Republic Tanzania</v>
      </c>
      <c r="B78" s="1">
        <f t="shared" si="9"/>
        <v>2.3154254556681475</v>
      </c>
      <c r="C78" s="1">
        <f t="shared" si="10"/>
        <v>4625.814000000001</v>
      </c>
      <c r="D78" s="1">
        <f t="shared" si="11"/>
        <v>4643.964000000001</v>
      </c>
      <c r="E78" s="1">
        <f t="shared" si="12"/>
        <v>2315400743.5374827</v>
      </c>
      <c r="F78" s="1">
        <f t="shared" si="7"/>
        <v>182</v>
      </c>
      <c r="G78" s="3">
        <f t="shared" si="8"/>
        <v>4625.814000000001</v>
      </c>
      <c r="H78" s="1">
        <f>INDEX(Data!F$21:F$220,Graph!M78)</f>
        <v>2.3154254556681475</v>
      </c>
      <c r="I78" s="1">
        <f>INDEX(Data!G$21:G$220,Graph!M78)</f>
        <v>36.3</v>
      </c>
      <c r="J78">
        <f t="shared" si="13"/>
        <v>18.15</v>
      </c>
      <c r="K78" s="1">
        <f t="shared" si="14"/>
        <v>-0.19392491433361814</v>
      </c>
      <c r="L78">
        <v>2</v>
      </c>
      <c r="M78">
        <v>162</v>
      </c>
    </row>
    <row r="79" spans="1:13" ht="12.75">
      <c r="A79" s="1" t="str">
        <f>INDEX(Data!B$21:B$220,Graph!M79)</f>
        <v>Sudan</v>
      </c>
      <c r="B79" s="1">
        <f t="shared" si="9"/>
        <v>0.057262814938638704</v>
      </c>
      <c r="C79" s="1">
        <f t="shared" si="10"/>
        <v>3586.051</v>
      </c>
      <c r="D79" s="1">
        <f t="shared" si="11"/>
        <v>3602.5009999999997</v>
      </c>
      <c r="E79" s="1">
        <f t="shared" si="12"/>
        <v>57200666.06840707</v>
      </c>
      <c r="F79" s="1">
        <f aca="true" t="shared" si="15" ref="F79:F110">RANK(E79,E$47:E$246,1)</f>
        <v>133</v>
      </c>
      <c r="G79" s="3">
        <f aca="true" t="shared" si="16" ref="G79:G110">C79</f>
        <v>3586.051</v>
      </c>
      <c r="H79" s="1">
        <f>INDEX(Data!F$21:F$220,Graph!M79)</f>
        <v>0.057262814938638704</v>
      </c>
      <c r="I79" s="1">
        <f>INDEX(Data!G$21:G$220,Graph!M79)</f>
        <v>32.9</v>
      </c>
      <c r="J79">
        <f t="shared" si="13"/>
        <v>16.45</v>
      </c>
      <c r="K79" s="1">
        <f t="shared" si="14"/>
        <v>-0.028293643712869285</v>
      </c>
      <c r="L79">
        <v>3</v>
      </c>
      <c r="M79">
        <v>139</v>
      </c>
    </row>
    <row r="80" spans="1:13" ht="12.75">
      <c r="A80" s="1" t="str">
        <f>INDEX(Data!B$21:B$220,Graph!M80)</f>
        <v>Kenya</v>
      </c>
      <c r="B80" s="1">
        <f t="shared" si="9"/>
        <v>0.18067609752818764</v>
      </c>
      <c r="C80" s="1">
        <f t="shared" si="10"/>
        <v>3718.231</v>
      </c>
      <c r="D80" s="1">
        <f t="shared" si="11"/>
        <v>3733.981</v>
      </c>
      <c r="E80" s="1">
        <f t="shared" si="12"/>
        <v>180600652.63996422</v>
      </c>
      <c r="F80" s="1">
        <f t="shared" si="15"/>
        <v>144</v>
      </c>
      <c r="G80" s="3">
        <f t="shared" si="16"/>
        <v>3718.231</v>
      </c>
      <c r="H80" s="1">
        <f>INDEX(Data!F$21:F$220,Graph!M80)</f>
        <v>0.18067609752818764</v>
      </c>
      <c r="I80" s="1">
        <f>INDEX(Data!G$21:G$220,Graph!M80)</f>
        <v>31.5</v>
      </c>
      <c r="J80">
        <f t="shared" si="13"/>
        <v>15.75</v>
      </c>
      <c r="K80" s="1">
        <f t="shared" si="14"/>
        <v>-0.057044885625006675</v>
      </c>
      <c r="L80">
        <v>2</v>
      </c>
      <c r="M80">
        <v>148</v>
      </c>
    </row>
    <row r="81" spans="1:13" ht="12.75">
      <c r="A81" s="1" t="str">
        <f>INDEX(Data!B$21:B$220,Graph!M81)</f>
        <v>Algeria</v>
      </c>
      <c r="B81" s="1">
        <f t="shared" si="9"/>
        <v>0.8705985678994025</v>
      </c>
      <c r="C81" s="1">
        <f t="shared" si="10"/>
        <v>4025.041</v>
      </c>
      <c r="D81" s="1">
        <f t="shared" si="11"/>
        <v>4040.6910000000003</v>
      </c>
      <c r="E81" s="1">
        <f t="shared" si="12"/>
        <v>870500609.4359009</v>
      </c>
      <c r="F81" s="1">
        <f t="shared" si="15"/>
        <v>162</v>
      </c>
      <c r="G81" s="3">
        <f t="shared" si="16"/>
        <v>4025.041</v>
      </c>
      <c r="H81" s="1">
        <f>INDEX(Data!F$21:F$220,Graph!M81)</f>
        <v>0.8705985678994025</v>
      </c>
      <c r="I81" s="1">
        <f>INDEX(Data!G$21:G$220,Graph!M81)</f>
        <v>31.3</v>
      </c>
      <c r="J81">
        <f t="shared" si="13"/>
        <v>15.65</v>
      </c>
      <c r="K81" s="1">
        <f t="shared" si="14"/>
        <v>-0.05473529750286721</v>
      </c>
      <c r="L81">
        <v>3</v>
      </c>
      <c r="M81">
        <v>108</v>
      </c>
    </row>
    <row r="82" spans="1:13" ht="12.75">
      <c r="A82" s="1" t="str">
        <f>INDEX(Data!B$21:B$220,Graph!M82)</f>
        <v>Canada</v>
      </c>
      <c r="B82" s="1">
        <f t="shared" si="9"/>
        <v>0</v>
      </c>
      <c r="C82" s="1">
        <f t="shared" si="10"/>
        <v>546.5509999999999</v>
      </c>
      <c r="D82" s="1">
        <f t="shared" si="11"/>
        <v>562.2009999999999</v>
      </c>
      <c r="E82" s="1">
        <f t="shared" si="12"/>
        <v>505.4359009521509</v>
      </c>
      <c r="F82" s="1">
        <f t="shared" si="15"/>
        <v>108</v>
      </c>
      <c r="G82" s="3">
        <f t="shared" si="16"/>
        <v>546.5509999999999</v>
      </c>
      <c r="H82" s="1">
        <f>INDEX(Data!F$21:F$220,Graph!M82)</f>
        <v>0</v>
      </c>
      <c r="I82" s="1">
        <f>INDEX(Data!G$21:G$220,Graph!M82)</f>
        <v>31.3</v>
      </c>
      <c r="J82">
        <f t="shared" si="13"/>
        <v>15.65</v>
      </c>
      <c r="K82" s="1">
        <f t="shared" si="14"/>
        <v>0</v>
      </c>
      <c r="L82">
        <v>10</v>
      </c>
      <c r="M82">
        <v>4</v>
      </c>
    </row>
    <row r="83" spans="1:13" ht="12.75">
      <c r="A83" s="1" t="str">
        <f>INDEX(Data!B$21:B$220,Graph!M83)</f>
        <v>Morocco</v>
      </c>
      <c r="B83" s="1">
        <f t="shared" si="9"/>
        <v>0.32558507647220597</v>
      </c>
      <c r="C83" s="1">
        <f t="shared" si="10"/>
        <v>3785.5310000000004</v>
      </c>
      <c r="D83" s="1">
        <f t="shared" si="11"/>
        <v>3800.5810000000006</v>
      </c>
      <c r="E83" s="1">
        <f t="shared" si="12"/>
        <v>325500607.2115214</v>
      </c>
      <c r="F83" s="1">
        <f t="shared" si="15"/>
        <v>150</v>
      </c>
      <c r="G83" s="3">
        <f t="shared" si="16"/>
        <v>3785.5310000000004</v>
      </c>
      <c r="H83" s="1">
        <f>INDEX(Data!F$21:F$220,Graph!M83)</f>
        <v>0.32558507647220597</v>
      </c>
      <c r="I83" s="1">
        <f>INDEX(Data!G$21:G$220,Graph!M83)</f>
        <v>30.1</v>
      </c>
      <c r="J83">
        <f t="shared" si="13"/>
        <v>15.05</v>
      </c>
      <c r="K83" s="1">
        <f t="shared" si="14"/>
        <v>-0.016722538386419517</v>
      </c>
      <c r="L83">
        <v>3</v>
      </c>
      <c r="M83">
        <v>125</v>
      </c>
    </row>
    <row r="84" spans="1:13" ht="12.75">
      <c r="A84" s="1" t="str">
        <f>INDEX(Data!B$21:B$220,Graph!M84)</f>
        <v>Peru</v>
      </c>
      <c r="B84" s="1">
        <f t="shared" si="9"/>
        <v>0.11997747947168665</v>
      </c>
      <c r="C84" s="1">
        <f t="shared" si="10"/>
        <v>3666.3010000000004</v>
      </c>
      <c r="D84" s="1">
        <f t="shared" si="11"/>
        <v>3679.7010000000005</v>
      </c>
      <c r="E84" s="1">
        <f t="shared" si="12"/>
        <v>119900514.34447749</v>
      </c>
      <c r="F84" s="1">
        <f t="shared" si="15"/>
        <v>139</v>
      </c>
      <c r="G84" s="3">
        <f t="shared" si="16"/>
        <v>3666.3010000000004</v>
      </c>
      <c r="H84" s="1">
        <f>INDEX(Data!F$21:F$220,Graph!M84)</f>
        <v>0.11997747947168665</v>
      </c>
      <c r="I84" s="1">
        <f>INDEX(Data!G$21:G$220,Graph!M84)</f>
        <v>26.8</v>
      </c>
      <c r="J84">
        <f t="shared" si="13"/>
        <v>13.4</v>
      </c>
      <c r="K84" s="1">
        <f t="shared" si="14"/>
        <v>-6.381557768589396E-05</v>
      </c>
      <c r="L84">
        <v>8</v>
      </c>
      <c r="M84">
        <v>85</v>
      </c>
    </row>
    <row r="85" spans="1:13" ht="12.75">
      <c r="A85" s="1" t="str">
        <f>INDEX(Data!B$21:B$220,Graph!M85)</f>
        <v>Uzbekistan</v>
      </c>
      <c r="B85" s="1">
        <f t="shared" si="9"/>
        <v>0</v>
      </c>
      <c r="C85" s="1">
        <f t="shared" si="10"/>
        <v>575.0509999999999</v>
      </c>
      <c r="D85" s="1">
        <f t="shared" si="11"/>
        <v>587.901</v>
      </c>
      <c r="E85" s="1">
        <f t="shared" si="12"/>
        <v>518.7221295357916</v>
      </c>
      <c r="F85" s="1">
        <f t="shared" si="15"/>
        <v>109</v>
      </c>
      <c r="G85" s="3">
        <f t="shared" si="16"/>
        <v>575.0509999999999</v>
      </c>
      <c r="H85" s="1">
        <f>INDEX(Data!F$21:F$220,Graph!M85)</f>
        <v>0</v>
      </c>
      <c r="I85" s="1">
        <f>INDEX(Data!G$21:G$220,Graph!M85)</f>
        <v>25.7</v>
      </c>
      <c r="J85">
        <f t="shared" si="13"/>
        <v>12.85</v>
      </c>
      <c r="K85" s="1">
        <f t="shared" si="14"/>
        <v>0</v>
      </c>
      <c r="L85">
        <v>6</v>
      </c>
      <c r="M85">
        <v>107</v>
      </c>
    </row>
    <row r="86" spans="1:13" ht="12.75">
      <c r="A86" s="1" t="str">
        <f>INDEX(Data!B$21:B$220,Graph!M86)</f>
        <v>Venezuela</v>
      </c>
      <c r="B86" s="1">
        <f t="shared" si="9"/>
        <v>0</v>
      </c>
      <c r="C86" s="1">
        <f t="shared" si="10"/>
        <v>518.3009999999999</v>
      </c>
      <c r="D86" s="1">
        <f t="shared" si="11"/>
        <v>530.901</v>
      </c>
      <c r="E86" s="1">
        <f t="shared" si="12"/>
        <v>471.7119713736166</v>
      </c>
      <c r="F86" s="1">
        <f t="shared" si="15"/>
        <v>107</v>
      </c>
      <c r="G86" s="3">
        <f t="shared" si="16"/>
        <v>518.3009999999999</v>
      </c>
      <c r="H86" s="1">
        <f>INDEX(Data!F$21:F$220,Graph!M86)</f>
        <v>0</v>
      </c>
      <c r="I86" s="1">
        <f>INDEX(Data!G$21:G$220,Graph!M86)</f>
        <v>25.2</v>
      </c>
      <c r="J86">
        <f t="shared" si="13"/>
        <v>12.6</v>
      </c>
      <c r="K86" s="1">
        <f t="shared" si="14"/>
        <v>0</v>
      </c>
      <c r="L86">
        <v>8</v>
      </c>
      <c r="M86">
        <v>68</v>
      </c>
    </row>
    <row r="87" spans="1:13" ht="12.75">
      <c r="A87" s="1" t="str">
        <f>INDEX(Data!B$21:B$220,Graph!M87)</f>
        <v>Uganda</v>
      </c>
      <c r="B87" s="1">
        <f t="shared" si="9"/>
        <v>0.3904011876732507</v>
      </c>
      <c r="C87" s="1">
        <f t="shared" si="10"/>
        <v>3868.981</v>
      </c>
      <c r="D87" s="1">
        <f t="shared" si="11"/>
        <v>3881.481</v>
      </c>
      <c r="E87" s="1">
        <f t="shared" si="12"/>
        <v>390400546.5079081</v>
      </c>
      <c r="F87" s="1">
        <f t="shared" si="15"/>
        <v>155</v>
      </c>
      <c r="G87" s="3">
        <f t="shared" si="16"/>
        <v>3868.981</v>
      </c>
      <c r="H87" s="1">
        <f>INDEX(Data!F$21:F$220,Graph!M87)</f>
        <v>0.3904011876732507</v>
      </c>
      <c r="I87" s="1">
        <f>INDEX(Data!G$21:G$220,Graph!M87)</f>
        <v>25</v>
      </c>
      <c r="J87">
        <f t="shared" si="13"/>
        <v>12.5</v>
      </c>
      <c r="K87" s="1">
        <f t="shared" si="14"/>
        <v>-0.207000540754249</v>
      </c>
      <c r="L87">
        <v>2</v>
      </c>
      <c r="M87">
        <v>146</v>
      </c>
    </row>
    <row r="88" spans="1:13" ht="12.75">
      <c r="A88" s="1" t="str">
        <f>INDEX(Data!B$21:B$220,Graph!M88)</f>
        <v>Nepal</v>
      </c>
      <c r="B88" s="1">
        <f t="shared" si="9"/>
        <v>8.693060672838696</v>
      </c>
      <c r="C88" s="1">
        <f t="shared" si="10"/>
        <v>6219.474000000001</v>
      </c>
      <c r="D88" s="1">
        <f t="shared" si="11"/>
        <v>6231.774000000001</v>
      </c>
      <c r="E88" s="1">
        <f t="shared" si="12"/>
        <v>8693000534.099781</v>
      </c>
      <c r="F88" s="1">
        <f t="shared" si="15"/>
        <v>198</v>
      </c>
      <c r="G88" s="3">
        <f t="shared" si="16"/>
        <v>6219.474000000001</v>
      </c>
      <c r="H88" s="1">
        <f>INDEX(Data!F$21:F$220,Graph!M88)</f>
        <v>8.693060672838696</v>
      </c>
      <c r="I88" s="1">
        <f>INDEX(Data!G$21:G$220,Graph!M88)</f>
        <v>24.6</v>
      </c>
      <c r="J88">
        <f t="shared" si="13"/>
        <v>12.3</v>
      </c>
      <c r="K88" s="1">
        <f t="shared" si="14"/>
        <v>-1.2500721801240182</v>
      </c>
      <c r="L88">
        <v>4</v>
      </c>
      <c r="M88">
        <v>140</v>
      </c>
    </row>
    <row r="89" spans="1:13" ht="12.75">
      <c r="A89" s="1" t="str">
        <f>INDEX(Data!B$21:B$220,Graph!M89)</f>
        <v>Iraq</v>
      </c>
      <c r="B89" s="1">
        <f t="shared" si="9"/>
        <v>0.5974017284274997</v>
      </c>
      <c r="C89" s="1">
        <f t="shared" si="10"/>
        <v>3893.7360000000003</v>
      </c>
      <c r="D89" s="1">
        <f t="shared" si="11"/>
        <v>3905.9910000000004</v>
      </c>
      <c r="E89" s="1">
        <f t="shared" si="12"/>
        <v>597400576.6579531</v>
      </c>
      <c r="F89" s="1">
        <f t="shared" si="15"/>
        <v>156</v>
      </c>
      <c r="G89" s="3">
        <f t="shared" si="16"/>
        <v>3893.7360000000003</v>
      </c>
      <c r="H89" s="1">
        <f>INDEX(Data!F$21:F$220,Graph!M89)</f>
        <v>0.5974017284274997</v>
      </c>
      <c r="I89" s="1">
        <f>INDEX(Data!G$21:G$220,Graph!M89)</f>
        <v>24.51</v>
      </c>
      <c r="J89">
        <f t="shared" si="13"/>
        <v>12.255</v>
      </c>
      <c r="K89" s="1">
        <f t="shared" si="14"/>
        <v>-0.00376293752639989</v>
      </c>
      <c r="L89">
        <v>6</v>
      </c>
      <c r="M89">
        <v>184</v>
      </c>
    </row>
    <row r="90" spans="1:13" ht="12.75">
      <c r="A90" s="1" t="str">
        <f>INDEX(Data!B$21:B$220,Graph!M90)</f>
        <v>Malaysia</v>
      </c>
      <c r="B90" s="1">
        <f t="shared" si="9"/>
        <v>0</v>
      </c>
      <c r="C90" s="1">
        <f t="shared" si="10"/>
        <v>470.2009999999999</v>
      </c>
      <c r="D90" s="1">
        <f t="shared" si="11"/>
        <v>482.2009999999999</v>
      </c>
      <c r="E90" s="1">
        <f t="shared" si="12"/>
        <v>443.48759178439684</v>
      </c>
      <c r="F90" s="1">
        <f t="shared" si="15"/>
        <v>105</v>
      </c>
      <c r="G90" s="3">
        <f t="shared" si="16"/>
        <v>470.2009999999999</v>
      </c>
      <c r="H90" s="1">
        <f>INDEX(Data!F$21:F$220,Graph!M90)</f>
        <v>0</v>
      </c>
      <c r="I90" s="1">
        <f>INDEX(Data!G$21:G$220,Graph!M90)</f>
        <v>24</v>
      </c>
      <c r="J90">
        <f t="shared" si="13"/>
        <v>12</v>
      </c>
      <c r="K90" s="1">
        <f t="shared" si="14"/>
        <v>0</v>
      </c>
      <c r="L90">
        <v>5</v>
      </c>
      <c r="M90">
        <v>59</v>
      </c>
    </row>
    <row r="91" spans="1:13" ht="12.75">
      <c r="A91" s="1" t="str">
        <f>INDEX(Data!B$21:B$220,Graph!M91)</f>
        <v>Saudi Arabia</v>
      </c>
      <c r="B91" s="1">
        <f t="shared" si="9"/>
        <v>0</v>
      </c>
      <c r="C91" s="1">
        <f t="shared" si="10"/>
        <v>493.9509999999999</v>
      </c>
      <c r="D91" s="1">
        <f t="shared" si="11"/>
        <v>505.7009999999999</v>
      </c>
      <c r="E91" s="1">
        <f t="shared" si="12"/>
        <v>453.4774336222219</v>
      </c>
      <c r="F91" s="1">
        <f t="shared" si="15"/>
        <v>106</v>
      </c>
      <c r="G91" s="3">
        <f t="shared" si="16"/>
        <v>493.9509999999999</v>
      </c>
      <c r="H91" s="1">
        <f>INDEX(Data!F$21:F$220,Graph!M91)</f>
        <v>0</v>
      </c>
      <c r="I91" s="1">
        <f>INDEX(Data!G$21:G$220,Graph!M91)</f>
        <v>23.5</v>
      </c>
      <c r="J91">
        <f t="shared" si="13"/>
        <v>11.75</v>
      </c>
      <c r="K91" s="1">
        <f t="shared" si="14"/>
        <v>0</v>
      </c>
      <c r="L91">
        <v>6</v>
      </c>
      <c r="M91">
        <v>77</v>
      </c>
    </row>
    <row r="92" spans="1:13" ht="12.75">
      <c r="A92" s="1" t="str">
        <f>INDEX(Data!B$21:B$220,Graph!M92)</f>
        <v>Afghanistan</v>
      </c>
      <c r="B92" s="1">
        <f t="shared" si="9"/>
        <v>3.244378659774976</v>
      </c>
      <c r="C92" s="1">
        <f t="shared" si="10"/>
        <v>4670.1680000000015</v>
      </c>
      <c r="D92" s="1">
        <f t="shared" si="11"/>
        <v>4681.633000000002</v>
      </c>
      <c r="E92" s="1">
        <f t="shared" si="12"/>
        <v>3244300545.3458533</v>
      </c>
      <c r="F92" s="1">
        <f t="shared" si="15"/>
        <v>185</v>
      </c>
      <c r="G92" s="3">
        <f t="shared" si="16"/>
        <v>4670.1680000000015</v>
      </c>
      <c r="H92" s="1">
        <f>INDEX(Data!F$21:F$220,Graph!M92)</f>
        <v>3.244378659774976</v>
      </c>
      <c r="I92" s="1">
        <f>INDEX(Data!G$21:G$220,Graph!M92)</f>
        <v>22.93</v>
      </c>
      <c r="J92">
        <f t="shared" si="13"/>
        <v>11.465</v>
      </c>
      <c r="K92" s="1">
        <f t="shared" si="14"/>
        <v>-0.3749012963068763</v>
      </c>
      <c r="L92">
        <v>6</v>
      </c>
      <c r="M92">
        <v>178</v>
      </c>
    </row>
    <row r="93" spans="1:13" ht="12.75">
      <c r="A93" s="1" t="str">
        <f>INDEX(Data!B$21:B$220,Graph!M93)</f>
        <v>Democratic PR of Korea</v>
      </c>
      <c r="B93" s="1">
        <f t="shared" si="9"/>
        <v>6.518427327677037</v>
      </c>
      <c r="C93" s="1">
        <f t="shared" si="10"/>
        <v>6146.303500000001</v>
      </c>
      <c r="D93" s="1">
        <f t="shared" si="11"/>
        <v>6157.5740000000005</v>
      </c>
      <c r="E93" s="1">
        <f t="shared" si="12"/>
        <v>6518400542.11395</v>
      </c>
      <c r="F93" s="1">
        <f t="shared" si="15"/>
        <v>195</v>
      </c>
      <c r="G93" s="3">
        <f t="shared" si="16"/>
        <v>6146.303500000001</v>
      </c>
      <c r="H93" s="1">
        <f>INDEX(Data!F$21:F$220,Graph!M93)</f>
        <v>6.518427327677037</v>
      </c>
      <c r="I93" s="1">
        <f>INDEX(Data!G$21:G$220,Graph!M93)</f>
        <v>22.541</v>
      </c>
      <c r="J93">
        <f t="shared" si="13"/>
        <v>11.2705</v>
      </c>
      <c r="K93" s="1">
        <f t="shared" si="14"/>
        <v>-0.33367349673051727</v>
      </c>
      <c r="L93">
        <v>7</v>
      </c>
      <c r="M93">
        <v>181</v>
      </c>
    </row>
    <row r="94" spans="1:13" ht="12.75">
      <c r="A94" s="1" t="str">
        <f>INDEX(Data!B$21:B$220,Graph!M94)</f>
        <v>Romania</v>
      </c>
      <c r="B94" s="1">
        <f t="shared" si="9"/>
        <v>0</v>
      </c>
      <c r="C94" s="1">
        <f t="shared" si="10"/>
        <v>447.0009999999999</v>
      </c>
      <c r="D94" s="1">
        <f t="shared" si="11"/>
        <v>458.2009999999999</v>
      </c>
      <c r="E94" s="1">
        <f t="shared" si="12"/>
        <v>427.855085665437</v>
      </c>
      <c r="F94" s="1">
        <f t="shared" si="15"/>
        <v>104</v>
      </c>
      <c r="G94" s="3">
        <f t="shared" si="16"/>
        <v>447.0009999999999</v>
      </c>
      <c r="H94" s="1">
        <f>INDEX(Data!F$21:F$220,Graph!M94)</f>
        <v>0</v>
      </c>
      <c r="I94" s="1">
        <f>INDEX(Data!G$21:G$220,Graph!M94)</f>
        <v>22.4</v>
      </c>
      <c r="J94">
        <f t="shared" si="13"/>
        <v>11.2</v>
      </c>
      <c r="K94" s="1">
        <f t="shared" si="14"/>
        <v>0</v>
      </c>
      <c r="L94">
        <v>9</v>
      </c>
      <c r="M94">
        <v>69</v>
      </c>
    </row>
    <row r="95" spans="1:13" ht="12.75">
      <c r="A95" s="1" t="str">
        <f>INDEX(Data!B$21:B$220,Graph!M95)</f>
        <v>Taiwan</v>
      </c>
      <c r="B95" s="1">
        <f t="shared" si="9"/>
        <v>0.1074849088465019</v>
      </c>
      <c r="C95" s="1">
        <f t="shared" si="10"/>
        <v>3642.4010000000003</v>
      </c>
      <c r="D95" s="1">
        <f t="shared" si="11"/>
        <v>3652.9010000000003</v>
      </c>
      <c r="E95" s="1">
        <f t="shared" si="12"/>
        <v>107400534.42664282</v>
      </c>
      <c r="F95" s="1">
        <f t="shared" si="15"/>
        <v>138</v>
      </c>
      <c r="G95" s="3">
        <f t="shared" si="16"/>
        <v>3642.4010000000003</v>
      </c>
      <c r="H95" s="1">
        <f>INDEX(Data!F$21:F$220,Graph!M95)</f>
        <v>0.1074849088465019</v>
      </c>
      <c r="I95" s="1">
        <f>INDEX(Data!G$21:G$220,Graph!M95)</f>
        <v>21</v>
      </c>
      <c r="J95">
        <f t="shared" si="13"/>
        <v>10.5</v>
      </c>
      <c r="K95" s="1">
        <f t="shared" si="14"/>
        <v>-0.012492570625184746</v>
      </c>
      <c r="L95">
        <v>7</v>
      </c>
      <c r="M95">
        <v>198</v>
      </c>
    </row>
    <row r="96" spans="1:13" ht="12.75">
      <c r="A96" s="1" t="str">
        <f>INDEX(Data!B$21:B$220,Graph!M96)</f>
        <v>Ghana</v>
      </c>
      <c r="B96" s="1">
        <f t="shared" si="9"/>
        <v>0.3703689229898965</v>
      </c>
      <c r="C96" s="1">
        <f t="shared" si="10"/>
        <v>3840.8310000000006</v>
      </c>
      <c r="D96" s="1">
        <f t="shared" si="11"/>
        <v>3851.0810000000006</v>
      </c>
      <c r="E96" s="1">
        <f t="shared" si="12"/>
        <v>370300459.41648465</v>
      </c>
      <c r="F96" s="1">
        <f t="shared" si="15"/>
        <v>153</v>
      </c>
      <c r="G96" s="3">
        <f t="shared" si="16"/>
        <v>3840.8310000000006</v>
      </c>
      <c r="H96" s="1">
        <f>INDEX(Data!F$21:F$220,Graph!M96)</f>
        <v>0.3703689229898965</v>
      </c>
      <c r="I96" s="1">
        <f>INDEX(Data!G$21:G$220,Graph!M96)</f>
        <v>20.5</v>
      </c>
      <c r="J96">
        <f t="shared" si="13"/>
        <v>10.25</v>
      </c>
      <c r="K96" s="1">
        <f t="shared" si="14"/>
        <v>-0.015362149611369502</v>
      </c>
      <c r="L96">
        <v>3</v>
      </c>
      <c r="M96">
        <v>131</v>
      </c>
    </row>
    <row r="97" spans="1:13" ht="12.75">
      <c r="A97" s="1" t="str">
        <f>INDEX(Data!B$21:B$220,Graph!M97)</f>
        <v>Australia</v>
      </c>
      <c r="B97" s="1">
        <f t="shared" si="9"/>
        <v>0</v>
      </c>
      <c r="C97" s="1">
        <f t="shared" si="10"/>
        <v>354.51599999999996</v>
      </c>
      <c r="D97" s="1">
        <f t="shared" si="11"/>
        <v>364.26599999999996</v>
      </c>
      <c r="E97" s="1">
        <f t="shared" si="12"/>
        <v>315.39616832482244</v>
      </c>
      <c r="F97" s="1">
        <f t="shared" si="15"/>
        <v>98</v>
      </c>
      <c r="G97" s="3">
        <f t="shared" si="16"/>
        <v>354.51599999999996</v>
      </c>
      <c r="H97" s="1">
        <f>INDEX(Data!F$21:F$220,Graph!M97)</f>
        <v>0</v>
      </c>
      <c r="I97" s="1">
        <f>INDEX(Data!G$21:G$220,Graph!M97)</f>
        <v>19.5</v>
      </c>
      <c r="J97">
        <f t="shared" si="13"/>
        <v>9.75</v>
      </c>
      <c r="K97" s="1">
        <f t="shared" si="14"/>
        <v>0</v>
      </c>
      <c r="L97">
        <v>5</v>
      </c>
      <c r="M97">
        <v>3</v>
      </c>
    </row>
    <row r="98" spans="1:13" ht="12.75">
      <c r="A98" s="1" t="str">
        <f>INDEX(Data!B$21:B$220,Graph!M98)</f>
        <v>Yemen</v>
      </c>
      <c r="B98" s="1">
        <f t="shared" si="9"/>
        <v>0.08612330206110898</v>
      </c>
      <c r="C98" s="1">
        <f t="shared" si="10"/>
        <v>3613.951</v>
      </c>
      <c r="D98" s="1">
        <f t="shared" si="11"/>
        <v>3623.601</v>
      </c>
      <c r="E98" s="1">
        <f t="shared" si="12"/>
        <v>86100458.19210505</v>
      </c>
      <c r="F98" s="1">
        <f t="shared" si="15"/>
        <v>135</v>
      </c>
      <c r="G98" s="3">
        <f t="shared" si="16"/>
        <v>3613.951</v>
      </c>
      <c r="H98" s="1">
        <f>INDEX(Data!F$21:F$220,Graph!M98)</f>
        <v>0.08612330206110898</v>
      </c>
      <c r="I98" s="1">
        <f>INDEX(Data!G$21:G$220,Graph!M98)</f>
        <v>19.3</v>
      </c>
      <c r="J98">
        <f t="shared" si="13"/>
        <v>9.65</v>
      </c>
      <c r="K98" s="1">
        <f t="shared" si="14"/>
        <v>-0.011035436483117791</v>
      </c>
      <c r="L98">
        <v>6</v>
      </c>
      <c r="M98">
        <v>149</v>
      </c>
    </row>
    <row r="99" spans="1:13" ht="12.75">
      <c r="A99" s="1" t="str">
        <f>INDEX(Data!B$21:B$220,Graph!M99)</f>
        <v>Sri Lanka</v>
      </c>
      <c r="B99" s="1">
        <f t="shared" si="9"/>
        <v>0</v>
      </c>
      <c r="C99" s="1">
        <f t="shared" si="10"/>
        <v>426.35099999999994</v>
      </c>
      <c r="D99" s="1">
        <f t="shared" si="11"/>
        <v>435.80099999999993</v>
      </c>
      <c r="E99" s="1">
        <f t="shared" si="12"/>
        <v>398.78397853021244</v>
      </c>
      <c r="F99" s="1">
        <f t="shared" si="15"/>
        <v>103</v>
      </c>
      <c r="G99" s="3">
        <f t="shared" si="16"/>
        <v>426.35099999999994</v>
      </c>
      <c r="H99" s="1">
        <f>INDEX(Data!F$21:F$220,Graph!M99)</f>
        <v>0</v>
      </c>
      <c r="I99" s="1">
        <f>INDEX(Data!G$21:G$220,Graph!M99)</f>
        <v>18.9</v>
      </c>
      <c r="J99">
        <f t="shared" si="13"/>
        <v>9.45</v>
      </c>
      <c r="K99" s="1">
        <f t="shared" si="14"/>
        <v>0</v>
      </c>
      <c r="L99">
        <v>4</v>
      </c>
      <c r="M99">
        <v>96</v>
      </c>
    </row>
    <row r="100" spans="1:13" ht="12.75">
      <c r="A100" s="1" t="str">
        <f>INDEX(Data!B$21:B$220,Graph!M100)</f>
        <v>Mozambique</v>
      </c>
      <c r="B100" s="1">
        <f t="shared" si="9"/>
        <v>0.9860437466048019</v>
      </c>
      <c r="C100" s="1">
        <f t="shared" si="10"/>
        <v>4053.7410000000004</v>
      </c>
      <c r="D100" s="1">
        <f t="shared" si="11"/>
        <v>4062.9910000000004</v>
      </c>
      <c r="E100" s="1">
        <f t="shared" si="12"/>
        <v>986000467.375852</v>
      </c>
      <c r="F100" s="1">
        <f t="shared" si="15"/>
        <v>164</v>
      </c>
      <c r="G100" s="3">
        <f t="shared" si="16"/>
        <v>4053.7410000000004</v>
      </c>
      <c r="H100" s="1">
        <f>INDEX(Data!F$21:F$220,Graph!M100)</f>
        <v>0.9860437466048019</v>
      </c>
      <c r="I100" s="1">
        <f>INDEX(Data!G$21:G$220,Graph!M100)</f>
        <v>18.5</v>
      </c>
      <c r="J100">
        <f t="shared" si="13"/>
        <v>9.25</v>
      </c>
      <c r="K100" s="1">
        <f t="shared" si="14"/>
        <v>-0.08397292678856438</v>
      </c>
      <c r="L100">
        <v>2</v>
      </c>
      <c r="M100">
        <v>171</v>
      </c>
    </row>
    <row r="101" spans="1:13" ht="12.75">
      <c r="A101" s="1" t="str">
        <f>INDEX(Data!B$21:B$220,Graph!M101)</f>
        <v>Syrian Arab Republic</v>
      </c>
      <c r="B101" s="1">
        <f t="shared" si="9"/>
        <v>0.3423076148586255</v>
      </c>
      <c r="C101" s="1">
        <f t="shared" si="10"/>
        <v>3809.2810000000004</v>
      </c>
      <c r="D101" s="1">
        <f t="shared" si="11"/>
        <v>3817.981</v>
      </c>
      <c r="E101" s="1">
        <f t="shared" si="12"/>
        <v>342300384.75350404</v>
      </c>
      <c r="F101" s="1">
        <f t="shared" si="15"/>
        <v>151</v>
      </c>
      <c r="G101" s="3">
        <f t="shared" si="16"/>
        <v>3809.2810000000004</v>
      </c>
      <c r="H101" s="1">
        <f>INDEX(Data!F$21:F$220,Graph!M101)</f>
        <v>0.3423076148586255</v>
      </c>
      <c r="I101" s="1">
        <f>INDEX(Data!G$21:G$220,Graph!M101)</f>
        <v>17.4</v>
      </c>
      <c r="J101">
        <f t="shared" si="13"/>
        <v>8.7</v>
      </c>
      <c r="K101" s="1">
        <f t="shared" si="14"/>
        <v>-0.027802202819628252</v>
      </c>
      <c r="L101">
        <v>6</v>
      </c>
      <c r="M101">
        <v>106</v>
      </c>
    </row>
    <row r="102" spans="1:13" ht="12.75">
      <c r="A102" s="1" t="str">
        <f>INDEX(Data!B$21:B$220,Graph!M102)</f>
        <v>Madagascar</v>
      </c>
      <c r="B102" s="1">
        <f t="shared" si="9"/>
        <v>0.3060284694142961</v>
      </c>
      <c r="C102" s="1">
        <f t="shared" si="10"/>
        <v>3761.331</v>
      </c>
      <c r="D102" s="1">
        <f t="shared" si="11"/>
        <v>3769.781</v>
      </c>
      <c r="E102" s="1">
        <f t="shared" si="12"/>
        <v>306000420.7433459</v>
      </c>
      <c r="F102" s="1">
        <f t="shared" si="15"/>
        <v>148</v>
      </c>
      <c r="G102" s="3">
        <f t="shared" si="16"/>
        <v>3761.331</v>
      </c>
      <c r="H102" s="1">
        <f>INDEX(Data!F$21:F$220,Graph!M102)</f>
        <v>0.3060284694142961</v>
      </c>
      <c r="I102" s="1">
        <f>INDEX(Data!G$21:G$220,Graph!M102)</f>
        <v>16.9</v>
      </c>
      <c r="J102">
        <f t="shared" si="13"/>
        <v>8.45</v>
      </c>
      <c r="K102" s="1">
        <f t="shared" si="14"/>
        <v>-0.004928547005359218</v>
      </c>
      <c r="L102">
        <v>2</v>
      </c>
      <c r="M102">
        <v>150</v>
      </c>
    </row>
    <row r="103" spans="1:13" ht="12.75">
      <c r="A103" s="1" t="str">
        <f>INDEX(Data!B$21:B$220,Graph!M103)</f>
        <v>Côte d'Ivoire</v>
      </c>
      <c r="B103" s="1">
        <f t="shared" si="9"/>
        <v>1.1939177624483426</v>
      </c>
      <c r="C103" s="1">
        <f t="shared" si="10"/>
        <v>4200.391000000001</v>
      </c>
      <c r="D103" s="1">
        <f t="shared" si="11"/>
        <v>4208.591000000001</v>
      </c>
      <c r="E103" s="1">
        <f t="shared" si="12"/>
        <v>1193900425.733188</v>
      </c>
      <c r="F103" s="1">
        <f t="shared" si="15"/>
        <v>167</v>
      </c>
      <c r="G103" s="3">
        <f t="shared" si="16"/>
        <v>4200.391000000001</v>
      </c>
      <c r="H103" s="1">
        <f>INDEX(Data!F$21:F$220,Graph!M103)</f>
        <v>1.1939177624483426</v>
      </c>
      <c r="I103" s="1">
        <f>INDEX(Data!G$21:G$220,Graph!M103)</f>
        <v>16.4</v>
      </c>
      <c r="J103">
        <f t="shared" si="13"/>
        <v>8.2</v>
      </c>
      <c r="K103" s="1">
        <f t="shared" si="14"/>
        <v>-0.10056793793403962</v>
      </c>
      <c r="L103">
        <v>3</v>
      </c>
      <c r="M103">
        <v>163</v>
      </c>
    </row>
    <row r="104" spans="1:13" ht="12.75">
      <c r="A104" s="1" t="str">
        <f>INDEX(Data!B$21:B$220,Graph!M104)</f>
        <v>Netherlands</v>
      </c>
      <c r="B104" s="1">
        <f t="shared" si="9"/>
        <v>0</v>
      </c>
      <c r="C104" s="1">
        <f t="shared" si="10"/>
        <v>288.11600000000004</v>
      </c>
      <c r="D104" s="1">
        <f t="shared" si="11"/>
        <v>296.16600000000005</v>
      </c>
      <c r="E104" s="1">
        <f t="shared" si="12"/>
        <v>262.9270928220329</v>
      </c>
      <c r="F104" s="1">
        <f t="shared" si="15"/>
        <v>93</v>
      </c>
      <c r="G104" s="3">
        <f t="shared" si="16"/>
        <v>288.11600000000004</v>
      </c>
      <c r="H104" s="1">
        <f>INDEX(Data!F$21:F$220,Graph!M104)</f>
        <v>0</v>
      </c>
      <c r="I104" s="1">
        <f>INDEX(Data!G$21:G$220,Graph!M104)</f>
        <v>16.1</v>
      </c>
      <c r="J104">
        <f t="shared" si="13"/>
        <v>8.05</v>
      </c>
      <c r="K104" s="1">
        <f t="shared" si="14"/>
        <v>0</v>
      </c>
      <c r="L104">
        <v>11</v>
      </c>
      <c r="M104">
        <v>5</v>
      </c>
    </row>
    <row r="105" spans="1:13" ht="12.75">
      <c r="A105" s="1" t="str">
        <f>INDEX(Data!B$21:B$220,Graph!M105)</f>
        <v>Cameroon</v>
      </c>
      <c r="B105" s="1">
        <f t="shared" si="9"/>
        <v>3.989843087914889</v>
      </c>
      <c r="C105" s="1">
        <f t="shared" si="10"/>
        <v>4912.183000000002</v>
      </c>
      <c r="D105" s="1">
        <f t="shared" si="11"/>
        <v>4920.033000000002</v>
      </c>
      <c r="E105" s="1">
        <f t="shared" si="12"/>
        <v>3989800392.518966</v>
      </c>
      <c r="F105" s="1">
        <f t="shared" si="15"/>
        <v>188</v>
      </c>
      <c r="G105" s="3">
        <f t="shared" si="16"/>
        <v>4912.183000000002</v>
      </c>
      <c r="H105" s="1">
        <f>INDEX(Data!F$21:F$220,Graph!M105)</f>
        <v>3.989843087914889</v>
      </c>
      <c r="I105" s="1">
        <f>INDEX(Data!G$21:G$220,Graph!M105)</f>
        <v>15.7</v>
      </c>
      <c r="J105">
        <f t="shared" si="13"/>
        <v>7.85</v>
      </c>
      <c r="K105" s="1">
        <f t="shared" si="14"/>
        <v>-0.24265006133300737</v>
      </c>
      <c r="L105">
        <v>3</v>
      </c>
      <c r="M105">
        <v>141</v>
      </c>
    </row>
    <row r="106" spans="1:13" ht="12.75">
      <c r="A106" s="1" t="str">
        <f>INDEX(Data!B$21:B$220,Graph!M106)</f>
        <v>Chile</v>
      </c>
      <c r="B106" s="1">
        <f t="shared" si="9"/>
        <v>0</v>
      </c>
      <c r="C106" s="1">
        <f t="shared" si="10"/>
        <v>312.166</v>
      </c>
      <c r="D106" s="1">
        <f t="shared" si="11"/>
        <v>319.966</v>
      </c>
      <c r="E106" s="1">
        <f t="shared" si="12"/>
        <v>292.91693465985793</v>
      </c>
      <c r="F106" s="1">
        <f t="shared" si="15"/>
        <v>95</v>
      </c>
      <c r="G106" s="3">
        <f t="shared" si="16"/>
        <v>312.166</v>
      </c>
      <c r="H106" s="1">
        <f>INDEX(Data!F$21:F$220,Graph!M106)</f>
        <v>0</v>
      </c>
      <c r="I106" s="1">
        <f>INDEX(Data!G$21:G$220,Graph!M106)</f>
        <v>15.6</v>
      </c>
      <c r="J106">
        <f t="shared" si="13"/>
        <v>7.8</v>
      </c>
      <c r="K106" s="1">
        <f t="shared" si="14"/>
        <v>0</v>
      </c>
      <c r="L106">
        <v>8</v>
      </c>
      <c r="M106">
        <v>43</v>
      </c>
    </row>
    <row r="107" spans="1:13" ht="12.75">
      <c r="A107" s="1" t="str">
        <f>INDEX(Data!B$21:B$220,Graph!M107)</f>
        <v>Kazakhstan</v>
      </c>
      <c r="B107" s="1">
        <f t="shared" si="9"/>
        <v>0</v>
      </c>
      <c r="C107" s="1">
        <f t="shared" si="10"/>
        <v>372.01599999999996</v>
      </c>
      <c r="D107" s="1">
        <f t="shared" si="11"/>
        <v>379.76599999999996</v>
      </c>
      <c r="E107" s="1">
        <f t="shared" si="12"/>
        <v>326.31490302742293</v>
      </c>
      <c r="F107" s="1">
        <f t="shared" si="15"/>
        <v>99</v>
      </c>
      <c r="G107" s="3">
        <f t="shared" si="16"/>
        <v>372.01599999999996</v>
      </c>
      <c r="H107" s="1">
        <f>INDEX(Data!F$21:F$220,Graph!M107)</f>
        <v>0</v>
      </c>
      <c r="I107" s="1">
        <f>INDEX(Data!G$21:G$220,Graph!M107)</f>
        <v>15.5</v>
      </c>
      <c r="J107">
        <f t="shared" si="13"/>
        <v>7.75</v>
      </c>
      <c r="K107" s="1">
        <f t="shared" si="14"/>
        <v>0</v>
      </c>
      <c r="L107">
        <v>6</v>
      </c>
      <c r="M107">
        <v>78</v>
      </c>
    </row>
    <row r="108" spans="1:13" ht="12.75">
      <c r="A108" s="1" t="str">
        <f>INDEX(Data!B$21:B$220,Graph!M108)</f>
        <v>Cambodia</v>
      </c>
      <c r="B108" s="1">
        <f t="shared" si="9"/>
        <v>0</v>
      </c>
      <c r="C108" s="1">
        <f t="shared" si="10"/>
        <v>386.66599999999994</v>
      </c>
      <c r="D108" s="1">
        <f t="shared" si="11"/>
        <v>393.5659999999999</v>
      </c>
      <c r="E108" s="1">
        <f t="shared" si="12"/>
        <v>351.0803652760282</v>
      </c>
      <c r="F108" s="1">
        <f t="shared" si="15"/>
        <v>100</v>
      </c>
      <c r="G108" s="3">
        <f t="shared" si="16"/>
        <v>386.66599999999994</v>
      </c>
      <c r="H108" s="1">
        <f>INDEX(Data!F$21:F$220,Graph!M108)</f>
        <v>0</v>
      </c>
      <c r="I108" s="1">
        <f>INDEX(Data!G$21:G$220,Graph!M108)</f>
        <v>13.8</v>
      </c>
      <c r="J108">
        <f t="shared" si="13"/>
        <v>6.9</v>
      </c>
      <c r="K108" s="1">
        <f t="shared" si="14"/>
        <v>0</v>
      </c>
      <c r="L108">
        <v>5</v>
      </c>
      <c r="M108">
        <v>130</v>
      </c>
    </row>
    <row r="109" spans="1:13" ht="12.75">
      <c r="A109" s="1" t="str">
        <f>INDEX(Data!B$21:B$220,Graph!M109)</f>
        <v>Angola</v>
      </c>
      <c r="B109" s="1">
        <f t="shared" si="9"/>
        <v>1.6898563564072262</v>
      </c>
      <c r="C109" s="1">
        <f t="shared" si="10"/>
        <v>4249.164000000002</v>
      </c>
      <c r="D109" s="1">
        <f t="shared" si="11"/>
        <v>4255.764000000002</v>
      </c>
      <c r="E109" s="1">
        <f t="shared" si="12"/>
        <v>1689800377.4681756</v>
      </c>
      <c r="F109" s="1">
        <f t="shared" si="15"/>
        <v>175</v>
      </c>
      <c r="G109" s="3">
        <f t="shared" si="16"/>
        <v>4249.164000000002</v>
      </c>
      <c r="H109" s="1">
        <f>INDEX(Data!F$21:F$220,Graph!M109)</f>
        <v>1.6898563564072262</v>
      </c>
      <c r="I109" s="1">
        <f>INDEX(Data!G$21:G$220,Graph!M109)</f>
        <v>13.2</v>
      </c>
      <c r="J109">
        <f t="shared" si="13"/>
        <v>6.6</v>
      </c>
      <c r="K109" s="1">
        <f t="shared" si="14"/>
        <v>-0.14253220445013137</v>
      </c>
      <c r="L109">
        <v>1</v>
      </c>
      <c r="M109">
        <v>166</v>
      </c>
    </row>
    <row r="110" spans="1:13" ht="12.75">
      <c r="A110" s="1" t="str">
        <f>INDEX(Data!B$21:B$220,Graph!M110)</f>
        <v>Ecuador</v>
      </c>
      <c r="B110" s="1">
        <f t="shared" si="9"/>
        <v>0</v>
      </c>
      <c r="C110" s="1">
        <f t="shared" si="10"/>
        <v>326.366</v>
      </c>
      <c r="D110" s="1">
        <f t="shared" si="11"/>
        <v>332.76599999999996</v>
      </c>
      <c r="E110" s="1">
        <f t="shared" si="12"/>
        <v>305.0600489516783</v>
      </c>
      <c r="F110" s="1">
        <f t="shared" si="15"/>
        <v>96</v>
      </c>
      <c r="G110" s="3">
        <f t="shared" si="16"/>
        <v>326.366</v>
      </c>
      <c r="H110" s="1">
        <f>INDEX(Data!F$21:F$220,Graph!M110)</f>
        <v>0</v>
      </c>
      <c r="I110" s="1">
        <f>INDEX(Data!G$21:G$220,Graph!M110)</f>
        <v>12.8</v>
      </c>
      <c r="J110">
        <f t="shared" si="13"/>
        <v>6.4</v>
      </c>
      <c r="K110" s="1">
        <f t="shared" si="14"/>
        <v>0</v>
      </c>
      <c r="L110">
        <v>8</v>
      </c>
      <c r="M110">
        <v>100</v>
      </c>
    </row>
    <row r="111" spans="1:13" ht="12.75">
      <c r="A111" s="1" t="str">
        <f>INDEX(Data!B$21:B$220,Graph!M111)</f>
        <v>Zimbabwe</v>
      </c>
      <c r="B111" s="1">
        <f t="shared" si="9"/>
        <v>0</v>
      </c>
      <c r="C111" s="1">
        <f t="shared" si="10"/>
        <v>399.96599999999995</v>
      </c>
      <c r="D111" s="1">
        <f t="shared" si="11"/>
        <v>406.36599999999993</v>
      </c>
      <c r="E111" s="1">
        <f t="shared" si="12"/>
        <v>352.0600489516783</v>
      </c>
      <c r="F111" s="1">
        <f aca="true" t="shared" si="17" ref="F111:F142">RANK(E111,E$47:E$246,1)</f>
        <v>101</v>
      </c>
      <c r="G111" s="3">
        <f aca="true" t="shared" si="18" ref="G111:G142">C111</f>
        <v>399.96599999999995</v>
      </c>
      <c r="H111" s="1">
        <f>INDEX(Data!F$21:F$220,Graph!M111)</f>
        <v>0</v>
      </c>
      <c r="I111" s="1">
        <f>INDEX(Data!G$21:G$220,Graph!M111)</f>
        <v>12.8</v>
      </c>
      <c r="J111">
        <f t="shared" si="13"/>
        <v>6.4</v>
      </c>
      <c r="K111" s="1">
        <f t="shared" si="14"/>
        <v>0</v>
      </c>
      <c r="L111">
        <v>2</v>
      </c>
      <c r="M111">
        <v>147</v>
      </c>
    </row>
    <row r="112" spans="1:13" ht="12.75">
      <c r="A112" s="1" t="str">
        <f>INDEX(Data!B$21:B$220,Graph!M112)</f>
        <v>Burkina Faso</v>
      </c>
      <c r="B112" s="1">
        <f aca="true" t="shared" si="19" ref="B112:B175">H112</f>
        <v>5.94055288478676</v>
      </c>
      <c r="C112" s="1">
        <f aca="true" t="shared" si="20" ref="C112:C175">IF(F112=1,I112/2,I112/2+VLOOKUP(F112-1,F$47:I$246,4,FALSE)/2+VLOOKUP(F112-1,F$47:G$246,2,FALSE))</f>
        <v>6128.733000000001</v>
      </c>
      <c r="D112" s="1">
        <f aca="true" t="shared" si="21" ref="D112:D175">C112+J112</f>
        <v>6135.033000000001</v>
      </c>
      <c r="E112" s="1">
        <f aca="true" t="shared" si="22" ref="E112:E175">100000*(INT(10000*H112)+I112/I$248)+M112</f>
        <v>5940500376.855986</v>
      </c>
      <c r="F112" s="1">
        <f t="shared" si="17"/>
        <v>194</v>
      </c>
      <c r="G112" s="3">
        <f t="shared" si="18"/>
        <v>6128.733000000001</v>
      </c>
      <c r="H112" s="1">
        <f>INDEX(Data!F$21:F$220,Graph!M112)</f>
        <v>5.94055288478676</v>
      </c>
      <c r="I112" s="1">
        <f>INDEX(Data!G$21:G$220,Graph!M112)</f>
        <v>12.6</v>
      </c>
      <c r="J112">
        <f aca="true" t="shared" si="23" ref="J112:J175">I112/2</f>
        <v>6.3</v>
      </c>
      <c r="K112" s="1">
        <f aca="true" t="shared" si="24" ref="K112:K175">IF(F112=200,0,B112-VLOOKUP(F112+1,F$47:H$246,3,FALSE))</f>
        <v>-0.5778744428902769</v>
      </c>
      <c r="L112">
        <v>3</v>
      </c>
      <c r="M112">
        <v>175</v>
      </c>
    </row>
    <row r="113" spans="1:13" ht="12.75">
      <c r="A113" s="1" t="str">
        <f>INDEX(Data!B$21:B$220,Graph!M113)</f>
        <v>Mali</v>
      </c>
      <c r="B113" s="1">
        <f t="shared" si="19"/>
        <v>0.37010981767825374</v>
      </c>
      <c r="C113" s="1">
        <f t="shared" si="20"/>
        <v>3824.2810000000004</v>
      </c>
      <c r="D113" s="1">
        <f t="shared" si="21"/>
        <v>3830.5810000000006</v>
      </c>
      <c r="E113" s="1">
        <f t="shared" si="22"/>
        <v>370100375.8559857</v>
      </c>
      <c r="F113" s="1">
        <f t="shared" si="17"/>
        <v>152</v>
      </c>
      <c r="G113" s="3">
        <f t="shared" si="18"/>
        <v>3824.2810000000004</v>
      </c>
      <c r="H113" s="1">
        <f>INDEX(Data!F$21:F$220,Graph!M113)</f>
        <v>0.37010981767825374</v>
      </c>
      <c r="I113" s="1">
        <f>INDEX(Data!G$21:G$220,Graph!M113)</f>
        <v>12.6</v>
      </c>
      <c r="J113">
        <f t="shared" si="23"/>
        <v>6.3</v>
      </c>
      <c r="K113" s="1">
        <f t="shared" si="24"/>
        <v>-0.00025910531164274886</v>
      </c>
      <c r="L113">
        <v>3</v>
      </c>
      <c r="M113">
        <v>174</v>
      </c>
    </row>
    <row r="114" spans="1:13" ht="12.75">
      <c r="A114" s="1" t="str">
        <f>INDEX(Data!B$21:B$220,Graph!M114)</f>
        <v>Guatemala</v>
      </c>
      <c r="B114" s="1">
        <f t="shared" si="19"/>
        <v>0</v>
      </c>
      <c r="C114" s="1">
        <f t="shared" si="20"/>
        <v>338.76599999999996</v>
      </c>
      <c r="D114" s="1">
        <f t="shared" si="21"/>
        <v>344.76599999999996</v>
      </c>
      <c r="E114" s="1">
        <f t="shared" si="22"/>
        <v>313.2437958921984</v>
      </c>
      <c r="F114" s="1">
        <f t="shared" si="17"/>
        <v>97</v>
      </c>
      <c r="G114" s="3">
        <f t="shared" si="18"/>
        <v>338.76599999999996</v>
      </c>
      <c r="H114" s="1">
        <f>INDEX(Data!F$21:F$220,Graph!M114)</f>
        <v>0</v>
      </c>
      <c r="I114" s="1">
        <f>INDEX(Data!G$21:G$220,Graph!M114)</f>
        <v>12</v>
      </c>
      <c r="J114">
        <f t="shared" si="23"/>
        <v>6</v>
      </c>
      <c r="K114" s="1">
        <f t="shared" si="24"/>
        <v>0</v>
      </c>
      <c r="L114">
        <v>8</v>
      </c>
      <c r="M114">
        <v>121</v>
      </c>
    </row>
    <row r="115" spans="1:13" ht="12.75">
      <c r="A115" s="1" t="str">
        <f>INDEX(Data!B$21:B$220,Graph!M115)</f>
        <v>Malawi</v>
      </c>
      <c r="B115" s="1">
        <f t="shared" si="19"/>
        <v>0.2531182793887356</v>
      </c>
      <c r="C115" s="1">
        <f t="shared" si="20"/>
        <v>3746.931</v>
      </c>
      <c r="D115" s="1">
        <f t="shared" si="21"/>
        <v>3752.881</v>
      </c>
      <c r="E115" s="1">
        <f t="shared" si="22"/>
        <v>253100355.64176425</v>
      </c>
      <c r="F115" s="1">
        <f t="shared" si="17"/>
        <v>147</v>
      </c>
      <c r="G115" s="3">
        <f t="shared" si="18"/>
        <v>3746.931</v>
      </c>
      <c r="H115" s="1">
        <f>INDEX(Data!F$21:F$220,Graph!M115)</f>
        <v>0.2531182793887356</v>
      </c>
      <c r="I115" s="1">
        <f>INDEX(Data!G$21:G$220,Graph!M115)</f>
        <v>11.9</v>
      </c>
      <c r="J115">
        <f t="shared" si="23"/>
        <v>5.95</v>
      </c>
      <c r="K115" s="1">
        <f t="shared" si="24"/>
        <v>-0.05291019002556052</v>
      </c>
      <c r="L115">
        <v>2</v>
      </c>
      <c r="M115">
        <v>165</v>
      </c>
    </row>
    <row r="116" spans="1:13" ht="12.75">
      <c r="A116" s="1" t="str">
        <f>INDEX(Data!B$21:B$220,Graph!M116)</f>
        <v>Niger</v>
      </c>
      <c r="B116" s="1">
        <f t="shared" si="19"/>
        <v>3.1782851054430163</v>
      </c>
      <c r="C116" s="1">
        <f t="shared" si="20"/>
        <v>4652.953000000001</v>
      </c>
      <c r="D116" s="1">
        <f t="shared" si="21"/>
        <v>4658.703000000001</v>
      </c>
      <c r="E116" s="1">
        <f t="shared" si="22"/>
        <v>3178200360.233638</v>
      </c>
      <c r="F116" s="1">
        <f t="shared" si="17"/>
        <v>184</v>
      </c>
      <c r="G116" s="3">
        <f t="shared" si="18"/>
        <v>4652.953000000001</v>
      </c>
      <c r="H116" s="1">
        <f>INDEX(Data!F$21:F$220,Graph!M116)</f>
        <v>3.1782851054430163</v>
      </c>
      <c r="I116" s="1">
        <f>INDEX(Data!G$21:G$220,Graph!M116)</f>
        <v>11.5</v>
      </c>
      <c r="J116">
        <f t="shared" si="23"/>
        <v>5.75</v>
      </c>
      <c r="K116" s="1">
        <f t="shared" si="24"/>
        <v>-0.06609355433195985</v>
      </c>
      <c r="L116">
        <v>3</v>
      </c>
      <c r="M116">
        <v>176</v>
      </c>
    </row>
    <row r="117" spans="1:13" ht="12.75">
      <c r="A117" s="1" t="str">
        <f>INDEX(Data!B$21:B$220,Graph!M117)</f>
        <v>Cuba</v>
      </c>
      <c r="B117" s="1">
        <f t="shared" si="19"/>
        <v>0</v>
      </c>
      <c r="C117" s="1">
        <f t="shared" si="20"/>
        <v>265.81600000000003</v>
      </c>
      <c r="D117" s="1">
        <f t="shared" si="21"/>
        <v>271.466</v>
      </c>
      <c r="E117" s="1">
        <f t="shared" si="22"/>
        <v>233.0295744651535</v>
      </c>
      <c r="F117" s="1">
        <f t="shared" si="17"/>
        <v>91</v>
      </c>
      <c r="G117" s="3">
        <f t="shared" si="18"/>
        <v>265.81600000000003</v>
      </c>
      <c r="H117" s="1">
        <f>INDEX(Data!F$21:F$220,Graph!M117)</f>
        <v>0</v>
      </c>
      <c r="I117" s="1">
        <f>INDEX(Data!G$21:G$220,Graph!M117)</f>
        <v>11.3</v>
      </c>
      <c r="J117">
        <f t="shared" si="23"/>
        <v>5.65</v>
      </c>
      <c r="K117" s="1">
        <f t="shared" si="24"/>
        <v>0</v>
      </c>
      <c r="L117">
        <v>8</v>
      </c>
      <c r="M117">
        <v>52</v>
      </c>
    </row>
    <row r="118" spans="1:13" ht="12.75">
      <c r="A118" s="1" t="str">
        <f>INDEX(Data!B$21:B$220,Graph!M118)</f>
        <v>Greece</v>
      </c>
      <c r="B118" s="1">
        <f t="shared" si="19"/>
        <v>0</v>
      </c>
      <c r="C118" s="1">
        <f t="shared" si="20"/>
        <v>211.766</v>
      </c>
      <c r="D118" s="1">
        <f t="shared" si="21"/>
        <v>217.266</v>
      </c>
      <c r="E118" s="1">
        <f t="shared" si="22"/>
        <v>200.22347956784856</v>
      </c>
      <c r="F118" s="1">
        <f t="shared" si="17"/>
        <v>84</v>
      </c>
      <c r="G118" s="3">
        <f t="shared" si="18"/>
        <v>211.766</v>
      </c>
      <c r="H118" s="1">
        <f>INDEX(Data!F$21:F$220,Graph!M118)</f>
        <v>0</v>
      </c>
      <c r="I118" s="1">
        <f>INDEX(Data!G$21:G$220,Graph!M118)</f>
        <v>11</v>
      </c>
      <c r="J118">
        <f t="shared" si="23"/>
        <v>5.5</v>
      </c>
      <c r="K118" s="1">
        <f t="shared" si="24"/>
        <v>0</v>
      </c>
      <c r="L118">
        <v>11</v>
      </c>
      <c r="M118">
        <v>24</v>
      </c>
    </row>
    <row r="119" spans="1:13" ht="12.75">
      <c r="A119" s="1" t="str">
        <f>INDEX(Data!B$21:B$220,Graph!M119)</f>
        <v>Zambia</v>
      </c>
      <c r="B119" s="1">
        <f t="shared" si="19"/>
        <v>1.3477734965797155</v>
      </c>
      <c r="C119" s="1">
        <f t="shared" si="20"/>
        <v>4216.741000000002</v>
      </c>
      <c r="D119" s="1">
        <f t="shared" si="21"/>
        <v>4222.091000000002</v>
      </c>
      <c r="E119" s="1">
        <f t="shared" si="22"/>
        <v>1347700335.4173846</v>
      </c>
      <c r="F119" s="1">
        <f t="shared" si="17"/>
        <v>169</v>
      </c>
      <c r="G119" s="3">
        <f t="shared" si="18"/>
        <v>4216.741000000002</v>
      </c>
      <c r="H119" s="1">
        <f>INDEX(Data!F$21:F$220,Graph!M119)</f>
        <v>1.3477734965797155</v>
      </c>
      <c r="I119" s="1">
        <f>INDEX(Data!G$21:G$220,Graph!M119)</f>
        <v>10.7</v>
      </c>
      <c r="J119">
        <f t="shared" si="23"/>
        <v>5.35</v>
      </c>
      <c r="K119" s="1">
        <f t="shared" si="24"/>
        <v>-0.0021427140027905356</v>
      </c>
      <c r="L119">
        <v>1</v>
      </c>
      <c r="M119">
        <v>164</v>
      </c>
    </row>
    <row r="120" spans="1:13" ht="12.75">
      <c r="A120" s="1" t="str">
        <f>INDEX(Data!B$21:B$220,Graph!M120)</f>
        <v>Serbia &amp; Montenegro</v>
      </c>
      <c r="B120" s="1">
        <f t="shared" si="19"/>
        <v>0</v>
      </c>
      <c r="C120" s="1">
        <f t="shared" si="20"/>
        <v>411.63349999999997</v>
      </c>
      <c r="D120" s="1">
        <f t="shared" si="21"/>
        <v>416.90099999999995</v>
      </c>
      <c r="E120" s="1">
        <f t="shared" si="22"/>
        <v>364.77403247702586</v>
      </c>
      <c r="F120" s="1">
        <f t="shared" si="17"/>
        <v>102</v>
      </c>
      <c r="G120" s="3">
        <f t="shared" si="18"/>
        <v>411.63349999999997</v>
      </c>
      <c r="H120" s="1">
        <f>INDEX(Data!F$21:F$220,Graph!M120)</f>
        <v>0</v>
      </c>
      <c r="I120" s="1">
        <f>INDEX(Data!G$21:G$220,Graph!M120)</f>
        <v>10.535</v>
      </c>
      <c r="J120">
        <f t="shared" si="23"/>
        <v>5.2675</v>
      </c>
      <c r="K120" s="1">
        <f t="shared" si="24"/>
        <v>0</v>
      </c>
      <c r="L120">
        <v>9</v>
      </c>
      <c r="M120">
        <v>196</v>
      </c>
    </row>
    <row r="121" spans="1:13" ht="12.75">
      <c r="A121" s="1" t="str">
        <f>INDEX(Data!B$21:B$220,Graph!M121)</f>
        <v>Belgium</v>
      </c>
      <c r="B121" s="1">
        <f t="shared" si="19"/>
        <v>0</v>
      </c>
      <c r="C121" s="1">
        <f t="shared" si="20"/>
        <v>136.892</v>
      </c>
      <c r="D121" s="1">
        <f t="shared" si="21"/>
        <v>142.042</v>
      </c>
      <c r="E121" s="1">
        <f t="shared" si="22"/>
        <v>171.00925814080364</v>
      </c>
      <c r="F121" s="1">
        <f t="shared" si="17"/>
        <v>60</v>
      </c>
      <c r="G121" s="3">
        <f t="shared" si="18"/>
        <v>136.892</v>
      </c>
      <c r="H121" s="1">
        <f>INDEX(Data!F$21:F$220,Graph!M121)</f>
        <v>0</v>
      </c>
      <c r="I121" s="1">
        <f>INDEX(Data!G$21:G$220,Graph!M121)</f>
        <v>10.3</v>
      </c>
      <c r="J121">
        <f t="shared" si="23"/>
        <v>5.15</v>
      </c>
      <c r="K121" s="1">
        <f t="shared" si="24"/>
        <v>0</v>
      </c>
      <c r="L121">
        <v>11</v>
      </c>
      <c r="M121">
        <v>6</v>
      </c>
    </row>
    <row r="122" spans="1:13" ht="12.75">
      <c r="A122" s="1" t="str">
        <f>INDEX(Data!B$21:B$220,Graph!M122)</f>
        <v>Czech Republic</v>
      </c>
      <c r="B122" s="1">
        <f t="shared" si="19"/>
        <v>0</v>
      </c>
      <c r="C122" s="1">
        <f t="shared" si="20"/>
        <v>191.22899999999998</v>
      </c>
      <c r="D122" s="1">
        <f t="shared" si="21"/>
        <v>196.32899999999998</v>
      </c>
      <c r="E122" s="1">
        <f t="shared" si="22"/>
        <v>195.40722650836864</v>
      </c>
      <c r="F122" s="1">
        <f t="shared" si="17"/>
        <v>80</v>
      </c>
      <c r="G122" s="3">
        <f t="shared" si="18"/>
        <v>191.22899999999998</v>
      </c>
      <c r="H122" s="1">
        <f>INDEX(Data!F$21:F$220,Graph!M122)</f>
        <v>0</v>
      </c>
      <c r="I122" s="1">
        <f>INDEX(Data!G$21:G$220,Graph!M122)</f>
        <v>10.2</v>
      </c>
      <c r="J122">
        <f t="shared" si="23"/>
        <v>5.1</v>
      </c>
      <c r="K122" s="1">
        <f t="shared" si="24"/>
        <v>0</v>
      </c>
      <c r="L122">
        <v>9</v>
      </c>
      <c r="M122">
        <v>32</v>
      </c>
    </row>
    <row r="123" spans="1:13" ht="12.75">
      <c r="A123" s="1" t="str">
        <f>INDEX(Data!B$21:B$220,Graph!M123)</f>
        <v>Portugal</v>
      </c>
      <c r="B123" s="1">
        <f t="shared" si="19"/>
        <v>0</v>
      </c>
      <c r="C123" s="1">
        <f t="shared" si="20"/>
        <v>175.68</v>
      </c>
      <c r="D123" s="1">
        <f t="shared" si="21"/>
        <v>180.68</v>
      </c>
      <c r="E123" s="1">
        <f t="shared" si="22"/>
        <v>186.2031632434987</v>
      </c>
      <c r="F123" s="1">
        <f t="shared" si="17"/>
        <v>70</v>
      </c>
      <c r="G123" s="3">
        <f t="shared" si="18"/>
        <v>175.68</v>
      </c>
      <c r="H123" s="1">
        <f>INDEX(Data!F$21:F$220,Graph!M123)</f>
        <v>0</v>
      </c>
      <c r="I123" s="1">
        <f>INDEX(Data!G$21:G$220,Graph!M123)</f>
        <v>10</v>
      </c>
      <c r="J123">
        <f t="shared" si="23"/>
        <v>5</v>
      </c>
      <c r="K123" s="1">
        <f t="shared" si="24"/>
        <v>0</v>
      </c>
      <c r="L123">
        <v>11</v>
      </c>
      <c r="M123">
        <v>26</v>
      </c>
    </row>
    <row r="124" spans="1:13" ht="12.75">
      <c r="A124" s="1" t="str">
        <f>INDEX(Data!B$21:B$220,Graph!M124)</f>
        <v>Belarus</v>
      </c>
      <c r="B124" s="1">
        <f t="shared" si="19"/>
        <v>0</v>
      </c>
      <c r="C124" s="1">
        <f t="shared" si="20"/>
        <v>240.116</v>
      </c>
      <c r="D124" s="1">
        <f t="shared" si="21"/>
        <v>245.066</v>
      </c>
      <c r="E124" s="1">
        <f t="shared" si="22"/>
        <v>220.6011316110637</v>
      </c>
      <c r="F124" s="1">
        <f t="shared" si="17"/>
        <v>88</v>
      </c>
      <c r="G124" s="3">
        <f t="shared" si="18"/>
        <v>240.116</v>
      </c>
      <c r="H124" s="1">
        <f>INDEX(Data!F$21:F$220,Graph!M124)</f>
        <v>0</v>
      </c>
      <c r="I124" s="1">
        <f>INDEX(Data!G$21:G$220,Graph!M124)</f>
        <v>9.9</v>
      </c>
      <c r="J124">
        <f t="shared" si="23"/>
        <v>4.95</v>
      </c>
      <c r="K124" s="1">
        <f t="shared" si="24"/>
        <v>0</v>
      </c>
      <c r="L124">
        <v>9</v>
      </c>
      <c r="M124">
        <v>62</v>
      </c>
    </row>
    <row r="125" spans="1:13" ht="12.75">
      <c r="A125" s="1" t="str">
        <f>INDEX(Data!B$21:B$220,Graph!M125)</f>
        <v>Hungary</v>
      </c>
      <c r="B125" s="1">
        <f t="shared" si="19"/>
        <v>0</v>
      </c>
      <c r="C125" s="1">
        <f t="shared" si="20"/>
        <v>201.30599999999998</v>
      </c>
      <c r="D125" s="1">
        <f t="shared" si="21"/>
        <v>206.25599999999997</v>
      </c>
      <c r="E125" s="1">
        <f t="shared" si="22"/>
        <v>196.6011316110637</v>
      </c>
      <c r="F125" s="1">
        <f t="shared" si="17"/>
        <v>82</v>
      </c>
      <c r="G125" s="3">
        <f t="shared" si="18"/>
        <v>201.30599999999998</v>
      </c>
      <c r="H125" s="1">
        <f>INDEX(Data!F$21:F$220,Graph!M125)</f>
        <v>0</v>
      </c>
      <c r="I125" s="1">
        <f>INDEX(Data!G$21:G$220,Graph!M125)</f>
        <v>9.9</v>
      </c>
      <c r="J125">
        <f t="shared" si="23"/>
        <v>4.95</v>
      </c>
      <c r="K125" s="1">
        <f t="shared" si="24"/>
        <v>0</v>
      </c>
      <c r="L125">
        <v>9</v>
      </c>
      <c r="M125">
        <v>38</v>
      </c>
    </row>
    <row r="126" spans="1:13" ht="12.75">
      <c r="A126" s="1" t="str">
        <f>INDEX(Data!B$21:B$220,Graph!M126)</f>
        <v>Senegal</v>
      </c>
      <c r="B126" s="1">
        <f t="shared" si="19"/>
        <v>2.2022571651874006</v>
      </c>
      <c r="C126" s="1">
        <f t="shared" si="20"/>
        <v>4452.814000000001</v>
      </c>
      <c r="D126" s="1">
        <f t="shared" si="21"/>
        <v>4457.764000000001</v>
      </c>
      <c r="E126" s="1">
        <f t="shared" si="22"/>
        <v>2202200315.6011314</v>
      </c>
      <c r="F126" s="1">
        <f t="shared" si="17"/>
        <v>180</v>
      </c>
      <c r="G126" s="3">
        <f t="shared" si="18"/>
        <v>4452.814000000001</v>
      </c>
      <c r="H126" s="1">
        <f>INDEX(Data!F$21:F$220,Graph!M126)</f>
        <v>2.2022571651874006</v>
      </c>
      <c r="I126" s="1">
        <f>INDEX(Data!G$21:G$220,Graph!M126)</f>
        <v>9.9</v>
      </c>
      <c r="J126">
        <f t="shared" si="23"/>
        <v>4.95</v>
      </c>
      <c r="K126" s="1">
        <f t="shared" si="24"/>
        <v>-0.027573507452596235</v>
      </c>
      <c r="L126">
        <v>3</v>
      </c>
      <c r="M126">
        <v>157</v>
      </c>
    </row>
    <row r="127" spans="1:13" ht="12.75">
      <c r="A127" s="1" t="str">
        <f>INDEX(Data!B$21:B$220,Graph!M127)</f>
        <v>Tunisia</v>
      </c>
      <c r="B127" s="1">
        <f t="shared" si="19"/>
        <v>0.6011646659538996</v>
      </c>
      <c r="C127" s="1">
        <f t="shared" si="20"/>
        <v>3910.8410000000003</v>
      </c>
      <c r="D127" s="1">
        <f t="shared" si="21"/>
        <v>3915.6910000000003</v>
      </c>
      <c r="E127" s="1">
        <f t="shared" si="22"/>
        <v>601100247.3970684</v>
      </c>
      <c r="F127" s="1">
        <f t="shared" si="17"/>
        <v>157</v>
      </c>
      <c r="G127" s="3">
        <f t="shared" si="18"/>
        <v>3910.8410000000003</v>
      </c>
      <c r="H127" s="1">
        <f>INDEX(Data!F$21:F$220,Graph!M127)</f>
        <v>0.6011646659538996</v>
      </c>
      <c r="I127" s="1">
        <f>INDEX(Data!G$21:G$220,Graph!M127)</f>
        <v>9.7</v>
      </c>
      <c r="J127">
        <f t="shared" si="23"/>
        <v>4.85</v>
      </c>
      <c r="K127" s="1">
        <f t="shared" si="24"/>
        <v>-0.05373639666682817</v>
      </c>
      <c r="L127">
        <v>3</v>
      </c>
      <c r="M127">
        <v>92</v>
      </c>
    </row>
    <row r="128" spans="1:13" ht="12.75">
      <c r="A128" s="1" t="str">
        <f>INDEX(Data!B$21:B$220,Graph!M128)</f>
        <v>Somalia</v>
      </c>
      <c r="B128" s="1">
        <f t="shared" si="19"/>
        <v>0.12004129504937254</v>
      </c>
      <c r="C128" s="1">
        <f t="shared" si="20"/>
        <v>3684.4410000000003</v>
      </c>
      <c r="D128" s="1">
        <f t="shared" si="21"/>
        <v>3689.181</v>
      </c>
      <c r="E128" s="1">
        <f t="shared" si="22"/>
        <v>120000348.87259875</v>
      </c>
      <c r="F128" s="1">
        <f t="shared" si="17"/>
        <v>140</v>
      </c>
      <c r="G128" s="3">
        <f t="shared" si="18"/>
        <v>3684.4410000000003</v>
      </c>
      <c r="H128" s="1">
        <f>INDEX(Data!F$21:F$220,Graph!M128)</f>
        <v>0.12004129504937254</v>
      </c>
      <c r="I128" s="1">
        <f>INDEX(Data!G$21:G$220,Graph!M128)</f>
        <v>9.48</v>
      </c>
      <c r="J128">
        <f t="shared" si="23"/>
        <v>4.74</v>
      </c>
      <c r="K128" s="1">
        <f t="shared" si="24"/>
        <v>-0.0020128427638062135</v>
      </c>
      <c r="L128">
        <v>2</v>
      </c>
      <c r="M128">
        <v>197</v>
      </c>
    </row>
    <row r="129" spans="1:13" ht="12.75">
      <c r="A129" s="1" t="str">
        <f>INDEX(Data!B$21:B$220,Graph!M129)</f>
        <v>Sweden</v>
      </c>
      <c r="B129" s="1">
        <f t="shared" si="19"/>
        <v>0</v>
      </c>
      <c r="C129" s="1">
        <f t="shared" si="20"/>
        <v>116.79199999999999</v>
      </c>
      <c r="D129" s="1">
        <f t="shared" si="21"/>
        <v>121.24199999999999</v>
      </c>
      <c r="E129" s="1">
        <f t="shared" si="22"/>
        <v>144.58081528671383</v>
      </c>
      <c r="F129" s="1">
        <f t="shared" si="17"/>
        <v>55</v>
      </c>
      <c r="G129" s="3">
        <f t="shared" si="18"/>
        <v>116.79199999999999</v>
      </c>
      <c r="H129" s="1">
        <f>INDEX(Data!F$21:F$220,Graph!M129)</f>
        <v>0</v>
      </c>
      <c r="I129" s="1">
        <f>INDEX(Data!G$21:G$220,Graph!M129)</f>
        <v>8.9</v>
      </c>
      <c r="J129">
        <f t="shared" si="23"/>
        <v>4.45</v>
      </c>
      <c r="K129" s="1">
        <f t="shared" si="24"/>
        <v>0</v>
      </c>
      <c r="L129">
        <v>11</v>
      </c>
      <c r="M129">
        <v>2</v>
      </c>
    </row>
    <row r="130" spans="1:13" ht="12.75">
      <c r="A130" s="1" t="str">
        <f>INDEX(Data!B$21:B$220,Graph!M130)</f>
        <v>Bolivia</v>
      </c>
      <c r="B130" s="1">
        <f t="shared" si="19"/>
        <v>0.13693337713474021</v>
      </c>
      <c r="C130" s="1">
        <f t="shared" si="20"/>
        <v>3697.481</v>
      </c>
      <c r="D130" s="1">
        <f t="shared" si="21"/>
        <v>3701.7810000000004</v>
      </c>
      <c r="E130" s="1">
        <f t="shared" si="22"/>
        <v>136900251.77472037</v>
      </c>
      <c r="F130" s="1">
        <f t="shared" si="17"/>
        <v>142</v>
      </c>
      <c r="G130" s="3">
        <f t="shared" si="18"/>
        <v>3697.481</v>
      </c>
      <c r="H130" s="1">
        <f>INDEX(Data!F$21:F$220,Graph!M130)</f>
        <v>0.13693337713474021</v>
      </c>
      <c r="I130" s="1">
        <f>INDEX(Data!G$21:G$220,Graph!M130)</f>
        <v>8.6</v>
      </c>
      <c r="J130">
        <f t="shared" si="23"/>
        <v>4.3</v>
      </c>
      <c r="K130" s="1">
        <f t="shared" si="24"/>
        <v>-0.01783052129856405</v>
      </c>
      <c r="L130">
        <v>8</v>
      </c>
      <c r="M130">
        <v>114</v>
      </c>
    </row>
    <row r="131" spans="1:13" ht="12.75">
      <c r="A131" s="1" t="str">
        <f>INDEX(Data!B$21:B$220,Graph!M131)</f>
        <v>Dominican Republic</v>
      </c>
      <c r="B131" s="1">
        <f t="shared" si="19"/>
        <v>0</v>
      </c>
      <c r="C131" s="1">
        <f t="shared" si="20"/>
        <v>275.766</v>
      </c>
      <c r="D131" s="1">
        <f t="shared" si="21"/>
        <v>280.06600000000003</v>
      </c>
      <c r="E131" s="1">
        <f t="shared" si="22"/>
        <v>235.77472038940886</v>
      </c>
      <c r="F131" s="1">
        <f t="shared" si="17"/>
        <v>92</v>
      </c>
      <c r="G131" s="3">
        <f t="shared" si="18"/>
        <v>275.766</v>
      </c>
      <c r="H131" s="1">
        <f>INDEX(Data!F$21:F$220,Graph!M131)</f>
        <v>0</v>
      </c>
      <c r="I131" s="1">
        <f>INDEX(Data!G$21:G$220,Graph!M131)</f>
        <v>8.6</v>
      </c>
      <c r="J131">
        <f t="shared" si="23"/>
        <v>4.3</v>
      </c>
      <c r="K131" s="1">
        <f t="shared" si="24"/>
        <v>0</v>
      </c>
      <c r="L131">
        <v>8</v>
      </c>
      <c r="M131">
        <v>98</v>
      </c>
    </row>
    <row r="132" spans="1:13" ht="12.75">
      <c r="A132" s="1" t="str">
        <f>INDEX(Data!B$21:B$220,Graph!M132)</f>
        <v>Guinea</v>
      </c>
      <c r="B132" s="1">
        <f t="shared" si="19"/>
        <v>0.831304589168839</v>
      </c>
      <c r="C132" s="1">
        <f t="shared" si="20"/>
        <v>4005.1910000000003</v>
      </c>
      <c r="D132" s="1">
        <f t="shared" si="21"/>
        <v>4009.391</v>
      </c>
      <c r="E132" s="1">
        <f t="shared" si="22"/>
        <v>831300294.570657</v>
      </c>
      <c r="F132" s="1">
        <f t="shared" si="17"/>
        <v>161</v>
      </c>
      <c r="G132" s="3">
        <f t="shared" si="18"/>
        <v>4005.1910000000003</v>
      </c>
      <c r="H132" s="1">
        <f>INDEX(Data!F$21:F$220,Graph!M132)</f>
        <v>0.831304589168839</v>
      </c>
      <c r="I132" s="1">
        <f>INDEX(Data!G$21:G$220,Graph!M132)</f>
        <v>8.4</v>
      </c>
      <c r="J132">
        <f t="shared" si="23"/>
        <v>4.2</v>
      </c>
      <c r="K132" s="1">
        <f t="shared" si="24"/>
        <v>-0.039293978730563506</v>
      </c>
      <c r="L132">
        <v>3</v>
      </c>
      <c r="M132">
        <v>160</v>
      </c>
    </row>
    <row r="133" spans="1:13" ht="12.75">
      <c r="A133" s="1" t="str">
        <f>INDEX(Data!B$21:B$220,Graph!M133)</f>
        <v>Azerbaijan</v>
      </c>
      <c r="B133" s="1">
        <f t="shared" si="19"/>
        <v>0</v>
      </c>
      <c r="C133" s="1">
        <f t="shared" si="20"/>
        <v>256.016</v>
      </c>
      <c r="D133" s="1">
        <f t="shared" si="21"/>
        <v>260.166</v>
      </c>
      <c r="E133" s="1">
        <f t="shared" si="22"/>
        <v>223.9686254921039</v>
      </c>
      <c r="F133" s="1">
        <f t="shared" si="17"/>
        <v>90</v>
      </c>
      <c r="G133" s="3">
        <f t="shared" si="18"/>
        <v>256.016</v>
      </c>
      <c r="H133" s="1">
        <f>INDEX(Data!F$21:F$220,Graph!M133)</f>
        <v>0</v>
      </c>
      <c r="I133" s="1">
        <f>INDEX(Data!G$21:G$220,Graph!M133)</f>
        <v>8.3</v>
      </c>
      <c r="J133">
        <f t="shared" si="23"/>
        <v>4.15</v>
      </c>
      <c r="K133" s="1">
        <f t="shared" si="24"/>
        <v>0</v>
      </c>
      <c r="L133">
        <v>6</v>
      </c>
      <c r="M133">
        <v>91</v>
      </c>
    </row>
    <row r="134" spans="1:13" ht="12.75">
      <c r="A134" s="1" t="str">
        <f>INDEX(Data!B$21:B$220,Graph!M134)</f>
        <v>Chad</v>
      </c>
      <c r="B134" s="1">
        <f t="shared" si="19"/>
        <v>1.1198646813705084</v>
      </c>
      <c r="C134" s="1">
        <f t="shared" si="20"/>
        <v>4188.041000000001</v>
      </c>
      <c r="D134" s="1">
        <f t="shared" si="21"/>
        <v>4192.191000000001</v>
      </c>
      <c r="E134" s="1">
        <f t="shared" si="22"/>
        <v>1119800299.9686255</v>
      </c>
      <c r="F134" s="1">
        <f t="shared" si="17"/>
        <v>166</v>
      </c>
      <c r="G134" s="3">
        <f t="shared" si="18"/>
        <v>4188.041000000001</v>
      </c>
      <c r="H134" s="1">
        <f>INDEX(Data!F$21:F$220,Graph!M134)</f>
        <v>1.1198646813705084</v>
      </c>
      <c r="I134" s="1">
        <f>INDEX(Data!G$21:G$220,Graph!M134)</f>
        <v>8.3</v>
      </c>
      <c r="J134">
        <f t="shared" si="23"/>
        <v>4.15</v>
      </c>
      <c r="K134" s="1">
        <f t="shared" si="24"/>
        <v>-0.07405308107783415</v>
      </c>
      <c r="L134">
        <v>3</v>
      </c>
      <c r="M134">
        <v>167</v>
      </c>
    </row>
    <row r="135" spans="1:13" ht="12.75">
      <c r="A135" s="1" t="str">
        <f>INDEX(Data!B$21:B$220,Graph!M135)</f>
        <v>Rwanda</v>
      </c>
      <c r="B135" s="1">
        <f t="shared" si="19"/>
        <v>1.5314557127895272</v>
      </c>
      <c r="C135" s="1">
        <f t="shared" si="20"/>
        <v>4238.414000000002</v>
      </c>
      <c r="D135" s="1">
        <f t="shared" si="21"/>
        <v>4242.564000000001</v>
      </c>
      <c r="E135" s="1">
        <f t="shared" si="22"/>
        <v>1531400291.9686255</v>
      </c>
      <c r="F135" s="1">
        <f t="shared" si="17"/>
        <v>174</v>
      </c>
      <c r="G135" s="3">
        <f t="shared" si="18"/>
        <v>4238.414000000002</v>
      </c>
      <c r="H135" s="1">
        <f>INDEX(Data!F$21:F$220,Graph!M135)</f>
        <v>1.5314557127895272</v>
      </c>
      <c r="I135" s="1">
        <f>INDEX(Data!G$21:G$220,Graph!M135)</f>
        <v>8.3</v>
      </c>
      <c r="J135">
        <f t="shared" si="23"/>
        <v>4.15</v>
      </c>
      <c r="K135" s="1">
        <f t="shared" si="24"/>
        <v>-0.158400643617699</v>
      </c>
      <c r="L135">
        <v>1</v>
      </c>
      <c r="M135">
        <v>159</v>
      </c>
    </row>
    <row r="136" spans="1:13" ht="12.75">
      <c r="A136" s="1" t="str">
        <f>INDEX(Data!B$21:B$220,Graph!M136)</f>
        <v>Haiti</v>
      </c>
      <c r="B136" s="1">
        <f t="shared" si="19"/>
        <v>0</v>
      </c>
      <c r="C136" s="1">
        <f t="shared" si="20"/>
        <v>300.266</v>
      </c>
      <c r="D136" s="1">
        <f t="shared" si="21"/>
        <v>304.36600000000004</v>
      </c>
      <c r="E136" s="1">
        <f t="shared" si="22"/>
        <v>284.3665938596689</v>
      </c>
      <c r="F136" s="1">
        <f t="shared" si="17"/>
        <v>94</v>
      </c>
      <c r="G136" s="3">
        <f t="shared" si="18"/>
        <v>300.266</v>
      </c>
      <c r="H136" s="1">
        <f>INDEX(Data!F$21:F$220,Graph!M136)</f>
        <v>0</v>
      </c>
      <c r="I136" s="1">
        <f>INDEX(Data!G$21:G$220,Graph!M136)</f>
        <v>8.2</v>
      </c>
      <c r="J136">
        <f t="shared" si="23"/>
        <v>4.1</v>
      </c>
      <c r="K136" s="1">
        <f t="shared" si="24"/>
        <v>0</v>
      </c>
      <c r="L136">
        <v>8</v>
      </c>
      <c r="M136">
        <v>153</v>
      </c>
    </row>
    <row r="137" spans="1:13" ht="12.75">
      <c r="A137" s="1" t="str">
        <f>INDEX(Data!B$21:B$220,Graph!M137)</f>
        <v>Austria</v>
      </c>
      <c r="B137" s="1">
        <f t="shared" si="19"/>
        <v>0</v>
      </c>
      <c r="C137" s="1">
        <f t="shared" si="20"/>
        <v>108.29199999999999</v>
      </c>
      <c r="D137" s="1">
        <f t="shared" si="21"/>
        <v>112.34199999999998</v>
      </c>
      <c r="E137" s="1">
        <f t="shared" si="22"/>
        <v>143.7645622272339</v>
      </c>
      <c r="F137" s="1">
        <f t="shared" si="17"/>
        <v>54</v>
      </c>
      <c r="G137" s="3">
        <f t="shared" si="18"/>
        <v>108.29199999999999</v>
      </c>
      <c r="H137" s="1">
        <f>INDEX(Data!F$21:F$220,Graph!M137)</f>
        <v>0</v>
      </c>
      <c r="I137" s="1">
        <f>INDEX(Data!G$21:G$220,Graph!M137)</f>
        <v>8.1</v>
      </c>
      <c r="J137">
        <f t="shared" si="23"/>
        <v>4.05</v>
      </c>
      <c r="K137" s="1">
        <f t="shared" si="24"/>
        <v>0</v>
      </c>
      <c r="L137">
        <v>11</v>
      </c>
      <c r="M137">
        <v>14</v>
      </c>
    </row>
    <row r="138" spans="1:13" ht="12.75">
      <c r="A138" s="1" t="str">
        <f>INDEX(Data!B$21:B$220,Graph!M138)</f>
        <v>Bulgaria</v>
      </c>
      <c r="B138" s="1">
        <f t="shared" si="19"/>
        <v>0</v>
      </c>
      <c r="C138" s="1">
        <f t="shared" si="20"/>
        <v>166.68</v>
      </c>
      <c r="D138" s="1">
        <f t="shared" si="21"/>
        <v>170.68</v>
      </c>
      <c r="E138" s="1">
        <f t="shared" si="22"/>
        <v>184.16253059479894</v>
      </c>
      <c r="F138" s="1">
        <f t="shared" si="17"/>
        <v>69</v>
      </c>
      <c r="G138" s="3">
        <f t="shared" si="18"/>
        <v>166.68</v>
      </c>
      <c r="H138" s="1">
        <f>INDEX(Data!F$21:F$220,Graph!M138)</f>
        <v>0</v>
      </c>
      <c r="I138" s="1">
        <f>INDEX(Data!G$21:G$220,Graph!M138)</f>
        <v>8</v>
      </c>
      <c r="J138">
        <f t="shared" si="23"/>
        <v>4</v>
      </c>
      <c r="K138" s="1">
        <f t="shared" si="24"/>
        <v>0</v>
      </c>
      <c r="L138">
        <v>9</v>
      </c>
      <c r="M138">
        <v>56</v>
      </c>
    </row>
    <row r="139" spans="1:13" ht="12.75">
      <c r="A139" s="1" t="str">
        <f>INDEX(Data!B$21:B$220,Graph!M139)</f>
        <v>Switzerland</v>
      </c>
      <c r="B139" s="1">
        <f t="shared" si="19"/>
        <v>0</v>
      </c>
      <c r="C139" s="1">
        <f t="shared" si="20"/>
        <v>87.342</v>
      </c>
      <c r="D139" s="1">
        <f t="shared" si="21"/>
        <v>90.942</v>
      </c>
      <c r="E139" s="1">
        <f t="shared" si="22"/>
        <v>126.34627753531906</v>
      </c>
      <c r="F139" s="1">
        <f t="shared" si="17"/>
        <v>48</v>
      </c>
      <c r="G139" s="3">
        <f t="shared" si="18"/>
        <v>87.342</v>
      </c>
      <c r="H139" s="1">
        <f>INDEX(Data!F$21:F$220,Graph!M139)</f>
        <v>0</v>
      </c>
      <c r="I139" s="1">
        <f>INDEX(Data!G$21:G$220,Graph!M139)</f>
        <v>7.2</v>
      </c>
      <c r="J139">
        <f t="shared" si="23"/>
        <v>3.6</v>
      </c>
      <c r="K139" s="1">
        <f t="shared" si="24"/>
        <v>0</v>
      </c>
      <c r="L139">
        <v>11</v>
      </c>
      <c r="M139">
        <v>11</v>
      </c>
    </row>
    <row r="140" spans="1:13" ht="12.75">
      <c r="A140" s="1" t="str">
        <f>INDEX(Data!B$21:B$220,Graph!M140)</f>
        <v>Hong Kong, China</v>
      </c>
      <c r="B140" s="1">
        <f t="shared" si="19"/>
        <v>0.1074849088465019</v>
      </c>
      <c r="C140" s="1">
        <f t="shared" si="20"/>
        <v>3628.4010000000003</v>
      </c>
      <c r="D140" s="1">
        <f t="shared" si="21"/>
        <v>3631.9010000000003</v>
      </c>
      <c r="E140" s="1">
        <f t="shared" si="22"/>
        <v>107400135.14221427</v>
      </c>
      <c r="F140" s="1">
        <f t="shared" si="17"/>
        <v>137</v>
      </c>
      <c r="G140" s="3">
        <f t="shared" si="18"/>
        <v>3628.4010000000003</v>
      </c>
      <c r="H140" s="1">
        <f>INDEX(Data!F$21:F$220,Graph!M140)</f>
        <v>0.1074849088465019</v>
      </c>
      <c r="I140" s="1">
        <f>INDEX(Data!G$21:G$220,Graph!M140)</f>
        <v>7</v>
      </c>
      <c r="J140">
        <f t="shared" si="23"/>
        <v>3.5</v>
      </c>
      <c r="K140" s="1">
        <f t="shared" si="24"/>
        <v>0</v>
      </c>
      <c r="L140">
        <v>7</v>
      </c>
      <c r="M140">
        <v>23</v>
      </c>
    </row>
    <row r="141" spans="1:13" ht="12.75">
      <c r="A141" s="1" t="str">
        <f>INDEX(Data!B$21:B$220,Graph!M141)</f>
        <v>Honduras</v>
      </c>
      <c r="B141" s="1">
        <f t="shared" si="19"/>
        <v>0</v>
      </c>
      <c r="C141" s="1">
        <f t="shared" si="20"/>
        <v>248.466</v>
      </c>
      <c r="D141" s="1">
        <f t="shared" si="21"/>
        <v>251.866</v>
      </c>
      <c r="E141" s="1">
        <f t="shared" si="22"/>
        <v>223.9381510055791</v>
      </c>
      <c r="F141" s="1">
        <f t="shared" si="17"/>
        <v>89</v>
      </c>
      <c r="G141" s="3">
        <f t="shared" si="18"/>
        <v>248.466</v>
      </c>
      <c r="H141" s="1">
        <f>INDEX(Data!F$21:F$220,Graph!M141)</f>
        <v>0</v>
      </c>
      <c r="I141" s="1">
        <f>INDEX(Data!G$21:G$220,Graph!M141)</f>
        <v>6.8</v>
      </c>
      <c r="J141">
        <f t="shared" si="23"/>
        <v>3.4</v>
      </c>
      <c r="K141" s="1">
        <f t="shared" si="24"/>
        <v>0</v>
      </c>
      <c r="L141">
        <v>8</v>
      </c>
      <c r="M141">
        <v>115</v>
      </c>
    </row>
    <row r="142" spans="1:13" ht="12.75">
      <c r="A142" s="1" t="str">
        <f>INDEX(Data!B$21:B$220,Graph!M142)</f>
        <v>Benin</v>
      </c>
      <c r="B142" s="1">
        <f t="shared" si="19"/>
        <v>4.2324931492478965</v>
      </c>
      <c r="C142" s="1">
        <f t="shared" si="20"/>
        <v>4923.333000000001</v>
      </c>
      <c r="D142" s="1">
        <f t="shared" si="21"/>
        <v>4926.633000000002</v>
      </c>
      <c r="E142" s="1">
        <f t="shared" si="22"/>
        <v>4232400266.734088</v>
      </c>
      <c r="F142" s="1">
        <f t="shared" si="17"/>
        <v>189</v>
      </c>
      <c r="G142" s="3">
        <f t="shared" si="18"/>
        <v>4923.333000000001</v>
      </c>
      <c r="H142" s="1">
        <f>INDEX(Data!F$21:F$220,Graph!M142)</f>
        <v>4.2324931492478965</v>
      </c>
      <c r="I142" s="1">
        <f>INDEX(Data!G$21:G$220,Graph!M142)</f>
        <v>6.6</v>
      </c>
      <c r="J142">
        <f t="shared" si="23"/>
        <v>3.3</v>
      </c>
      <c r="K142" s="1">
        <f t="shared" si="24"/>
        <v>-0.46815875936668583</v>
      </c>
      <c r="L142">
        <v>3</v>
      </c>
      <c r="M142">
        <v>161</v>
      </c>
    </row>
    <row r="143" spans="1:13" ht="12.75">
      <c r="A143" s="1" t="str">
        <f>INDEX(Data!B$21:B$220,Graph!M143)</f>
        <v>Burundi</v>
      </c>
      <c r="B143" s="1">
        <f t="shared" si="19"/>
        <v>1.349916210582506</v>
      </c>
      <c r="C143" s="1">
        <f t="shared" si="20"/>
        <v>4225.391000000001</v>
      </c>
      <c r="D143" s="1">
        <f t="shared" si="21"/>
        <v>4228.691000000002</v>
      </c>
      <c r="E143" s="1">
        <f t="shared" si="22"/>
        <v>1349900278.7340877</v>
      </c>
      <c r="F143" s="1">
        <f aca="true" t="shared" si="25" ref="F143:F174">RANK(E143,E$47:E$246,1)</f>
        <v>170</v>
      </c>
      <c r="G143" s="3">
        <f aca="true" t="shared" si="26" ref="G143:G174">C143</f>
        <v>4225.391000000001</v>
      </c>
      <c r="H143" s="1">
        <f>INDEX(Data!F$21:F$220,Graph!M143)</f>
        <v>1.349916210582506</v>
      </c>
      <c r="I143" s="1">
        <f>INDEX(Data!G$21:G$220,Graph!M143)</f>
        <v>6.6</v>
      </c>
      <c r="J143">
        <f t="shared" si="23"/>
        <v>3.3</v>
      </c>
      <c r="K143" s="1">
        <f t="shared" si="24"/>
        <v>-0.03403379347020841</v>
      </c>
      <c r="L143">
        <v>1</v>
      </c>
      <c r="M143">
        <v>173</v>
      </c>
    </row>
    <row r="144" spans="1:13" ht="12.75">
      <c r="A144" s="1" t="str">
        <f>INDEX(Data!B$21:B$220,Graph!M144)</f>
        <v>El Salvador</v>
      </c>
      <c r="B144" s="1">
        <f t="shared" si="19"/>
        <v>0</v>
      </c>
      <c r="C144" s="1">
        <f t="shared" si="20"/>
        <v>225.766</v>
      </c>
      <c r="D144" s="1">
        <f t="shared" si="21"/>
        <v>228.96599999999998</v>
      </c>
      <c r="E144" s="1">
        <f t="shared" si="22"/>
        <v>205.53002447583916</v>
      </c>
      <c r="F144" s="1">
        <f t="shared" si="25"/>
        <v>86</v>
      </c>
      <c r="G144" s="3">
        <f t="shared" si="26"/>
        <v>225.766</v>
      </c>
      <c r="H144" s="1">
        <f>INDEX(Data!F$21:F$220,Graph!M144)</f>
        <v>0</v>
      </c>
      <c r="I144" s="1">
        <f>INDEX(Data!G$21:G$220,Graph!M144)</f>
        <v>6.4</v>
      </c>
      <c r="J144">
        <f t="shared" si="23"/>
        <v>3.2</v>
      </c>
      <c r="K144" s="1">
        <f t="shared" si="24"/>
        <v>0</v>
      </c>
      <c r="L144">
        <v>8</v>
      </c>
      <c r="M144">
        <v>103</v>
      </c>
    </row>
    <row r="145" spans="1:13" ht="12.75">
      <c r="A145" s="1" t="str">
        <f>INDEX(Data!B$21:B$220,Graph!M145)</f>
        <v>Israel</v>
      </c>
      <c r="B145" s="1">
        <f t="shared" si="19"/>
        <v>0</v>
      </c>
      <c r="C145" s="1">
        <f t="shared" si="20"/>
        <v>80.392</v>
      </c>
      <c r="D145" s="1">
        <f t="shared" si="21"/>
        <v>83.542</v>
      </c>
      <c r="E145" s="1">
        <f t="shared" si="22"/>
        <v>122.92799284340416</v>
      </c>
      <c r="F145" s="1">
        <f t="shared" si="25"/>
        <v>46</v>
      </c>
      <c r="G145" s="3">
        <f t="shared" si="26"/>
        <v>80.392</v>
      </c>
      <c r="H145" s="1">
        <f>INDEX(Data!F$21:F$220,Graph!M145)</f>
        <v>0</v>
      </c>
      <c r="I145" s="1">
        <f>INDEX(Data!G$21:G$220,Graph!M145)</f>
        <v>6.3</v>
      </c>
      <c r="J145">
        <f t="shared" si="23"/>
        <v>3.15</v>
      </c>
      <c r="K145" s="1">
        <f t="shared" si="24"/>
        <v>0</v>
      </c>
      <c r="L145">
        <v>6</v>
      </c>
      <c r="M145">
        <v>22</v>
      </c>
    </row>
    <row r="146" spans="1:13" ht="12.75">
      <c r="A146" s="1" t="str">
        <f>INDEX(Data!B$21:B$220,Graph!M146)</f>
        <v>Tajikistan</v>
      </c>
      <c r="B146" s="1">
        <f t="shared" si="19"/>
        <v>0</v>
      </c>
      <c r="C146" s="1">
        <f t="shared" si="20"/>
        <v>232.066</v>
      </c>
      <c r="D146" s="1">
        <f t="shared" si="21"/>
        <v>235.166</v>
      </c>
      <c r="E146" s="1">
        <f t="shared" si="22"/>
        <v>215.32596121096918</v>
      </c>
      <c r="F146" s="1">
        <f t="shared" si="25"/>
        <v>87</v>
      </c>
      <c r="G146" s="3">
        <f t="shared" si="26"/>
        <v>232.066</v>
      </c>
      <c r="H146" s="1">
        <f>INDEX(Data!F$21:F$220,Graph!M146)</f>
        <v>0</v>
      </c>
      <c r="I146" s="1">
        <f>INDEX(Data!G$21:G$220,Graph!M146)</f>
        <v>6.2</v>
      </c>
      <c r="J146">
        <f t="shared" si="23"/>
        <v>3.1</v>
      </c>
      <c r="K146" s="1">
        <f t="shared" si="24"/>
        <v>0</v>
      </c>
      <c r="L146">
        <v>6</v>
      </c>
      <c r="M146">
        <v>116</v>
      </c>
    </row>
    <row r="147" spans="1:13" ht="12.75">
      <c r="A147" s="1" t="str">
        <f>INDEX(Data!B$21:B$220,Graph!M147)</f>
        <v>Paraguay</v>
      </c>
      <c r="B147" s="1">
        <f t="shared" si="19"/>
        <v>0</v>
      </c>
      <c r="C147" s="1">
        <f t="shared" si="20"/>
        <v>155.479</v>
      </c>
      <c r="D147" s="1">
        <f t="shared" si="21"/>
        <v>158.329</v>
      </c>
      <c r="E147" s="1">
        <f t="shared" si="22"/>
        <v>180.31580304879424</v>
      </c>
      <c r="F147" s="1">
        <f t="shared" si="25"/>
        <v>65</v>
      </c>
      <c r="G147" s="3">
        <f t="shared" si="26"/>
        <v>155.479</v>
      </c>
      <c r="H147" s="1">
        <f>INDEX(Data!F$21:F$220,Graph!M147)</f>
        <v>0</v>
      </c>
      <c r="I147" s="1">
        <f>INDEX(Data!G$21:G$220,Graph!M147)</f>
        <v>5.7</v>
      </c>
      <c r="J147">
        <f t="shared" si="23"/>
        <v>2.85</v>
      </c>
      <c r="K147" s="1">
        <f t="shared" si="24"/>
        <v>0</v>
      </c>
      <c r="L147">
        <v>8</v>
      </c>
      <c r="M147">
        <v>89</v>
      </c>
    </row>
    <row r="148" spans="1:13" ht="12.75">
      <c r="A148" s="1" t="str">
        <f>INDEX(Data!B$21:B$220,Graph!M148)</f>
        <v>Papua New Guinea</v>
      </c>
      <c r="B148" s="1">
        <f t="shared" si="19"/>
        <v>3.6370979190165977</v>
      </c>
      <c r="C148" s="1">
        <f t="shared" si="20"/>
        <v>4901.533000000002</v>
      </c>
      <c r="D148" s="1">
        <f t="shared" si="21"/>
        <v>4904.333000000002</v>
      </c>
      <c r="E148" s="1">
        <f t="shared" si="22"/>
        <v>3637000222.713772</v>
      </c>
      <c r="F148" s="1">
        <f t="shared" si="25"/>
        <v>187</v>
      </c>
      <c r="G148" s="3">
        <f t="shared" si="26"/>
        <v>4901.533000000002</v>
      </c>
      <c r="H148" s="1">
        <f>INDEX(Data!F$21:F$220,Graph!M148)</f>
        <v>3.6370979190165977</v>
      </c>
      <c r="I148" s="1">
        <f>INDEX(Data!G$21:G$220,Graph!M148)</f>
        <v>5.6</v>
      </c>
      <c r="J148">
        <f t="shared" si="23"/>
        <v>2.8</v>
      </c>
      <c r="K148" s="1">
        <f t="shared" si="24"/>
        <v>-0.35274516889829144</v>
      </c>
      <c r="L148">
        <v>5</v>
      </c>
      <c r="M148">
        <v>133</v>
      </c>
    </row>
    <row r="149" spans="1:13" ht="12.75">
      <c r="A149" s="1" t="str">
        <f>INDEX(Data!B$21:B$220,Graph!M149)</f>
        <v>Lao People's D Republic</v>
      </c>
      <c r="B149" s="1">
        <f t="shared" si="19"/>
        <v>9.943132852962714</v>
      </c>
      <c r="C149" s="1">
        <f t="shared" si="20"/>
        <v>6234.524000000001</v>
      </c>
      <c r="D149" s="1">
        <f t="shared" si="21"/>
        <v>6237.274000000001</v>
      </c>
      <c r="E149" s="1">
        <f t="shared" si="22"/>
        <v>9943100223.11174</v>
      </c>
      <c r="F149" s="1">
        <f t="shared" si="25"/>
        <v>199</v>
      </c>
      <c r="G149" s="3">
        <f t="shared" si="26"/>
        <v>6234.524000000001</v>
      </c>
      <c r="H149" s="1">
        <f>INDEX(Data!F$21:F$220,Graph!M149)</f>
        <v>9.943132852962714</v>
      </c>
      <c r="I149" s="1">
        <f>INDEX(Data!G$21:G$220,Graph!M149)</f>
        <v>5.5</v>
      </c>
      <c r="J149">
        <f t="shared" si="23"/>
        <v>2.75</v>
      </c>
      <c r="K149" s="1">
        <f t="shared" si="24"/>
        <v>-2.302345085590142</v>
      </c>
      <c r="L149">
        <v>5</v>
      </c>
      <c r="M149">
        <v>135</v>
      </c>
    </row>
    <row r="150" spans="1:13" ht="12.75">
      <c r="A150" s="1" t="str">
        <f>INDEX(Data!B$21:B$220,Graph!M150)</f>
        <v>Denmark</v>
      </c>
      <c r="B150" s="1">
        <f t="shared" si="19"/>
        <v>0</v>
      </c>
      <c r="C150" s="1">
        <f t="shared" si="20"/>
        <v>52.842</v>
      </c>
      <c r="D150" s="1">
        <f t="shared" si="21"/>
        <v>55.542</v>
      </c>
      <c r="E150" s="1">
        <f t="shared" si="22"/>
        <v>103.50970815148929</v>
      </c>
      <c r="F150" s="1">
        <f t="shared" si="25"/>
        <v>36</v>
      </c>
      <c r="G150" s="3">
        <f t="shared" si="26"/>
        <v>52.842</v>
      </c>
      <c r="H150" s="1">
        <f>INDEX(Data!F$21:F$220,Graph!M150)</f>
        <v>0</v>
      </c>
      <c r="I150" s="1">
        <f>INDEX(Data!G$21:G$220,Graph!M150)</f>
        <v>5.4</v>
      </c>
      <c r="J150">
        <f t="shared" si="23"/>
        <v>2.7</v>
      </c>
      <c r="K150" s="1">
        <f t="shared" si="24"/>
        <v>0</v>
      </c>
      <c r="L150">
        <v>11</v>
      </c>
      <c r="M150">
        <v>17</v>
      </c>
    </row>
    <row r="151" spans="1:13" ht="12.75">
      <c r="A151" s="1" t="str">
        <f>INDEX(Data!B$21:B$220,Graph!M151)</f>
        <v>Libyan Arab Jamahiriya</v>
      </c>
      <c r="B151" s="1">
        <f t="shared" si="19"/>
        <v>0.385731072601266</v>
      </c>
      <c r="C151" s="1">
        <f t="shared" si="20"/>
        <v>3853.7810000000004</v>
      </c>
      <c r="D151" s="1">
        <f t="shared" si="21"/>
        <v>3856.481</v>
      </c>
      <c r="E151" s="1">
        <f t="shared" si="22"/>
        <v>385700144.50970817</v>
      </c>
      <c r="F151" s="1">
        <f t="shared" si="25"/>
        <v>154</v>
      </c>
      <c r="G151" s="3">
        <f t="shared" si="26"/>
        <v>3853.7810000000004</v>
      </c>
      <c r="H151" s="1">
        <f>INDEX(Data!F$21:F$220,Graph!M151)</f>
        <v>0.385731072601266</v>
      </c>
      <c r="I151" s="1">
        <f>INDEX(Data!G$21:G$220,Graph!M151)</f>
        <v>5.4</v>
      </c>
      <c r="J151">
        <f t="shared" si="23"/>
        <v>2.7</v>
      </c>
      <c r="K151" s="1">
        <f t="shared" si="24"/>
        <v>-0.004670115071984726</v>
      </c>
      <c r="L151">
        <v>3</v>
      </c>
      <c r="M151">
        <v>58</v>
      </c>
    </row>
    <row r="152" spans="1:13" ht="12.75">
      <c r="A152" s="1" t="str">
        <f>INDEX(Data!B$21:B$220,Graph!M152)</f>
        <v>Slovakia</v>
      </c>
      <c r="B152" s="1">
        <f t="shared" si="19"/>
        <v>0</v>
      </c>
      <c r="C152" s="1">
        <f t="shared" si="20"/>
        <v>93.642</v>
      </c>
      <c r="D152" s="1">
        <f t="shared" si="21"/>
        <v>96.342</v>
      </c>
      <c r="E152" s="1">
        <f t="shared" si="22"/>
        <v>128.5097081514893</v>
      </c>
      <c r="F152" s="1">
        <f t="shared" si="25"/>
        <v>49</v>
      </c>
      <c r="G152" s="3">
        <f t="shared" si="26"/>
        <v>93.642</v>
      </c>
      <c r="H152" s="1">
        <f>INDEX(Data!F$21:F$220,Graph!M152)</f>
        <v>0</v>
      </c>
      <c r="I152" s="1">
        <f>INDEX(Data!G$21:G$220,Graph!M152)</f>
        <v>5.4</v>
      </c>
      <c r="J152">
        <f t="shared" si="23"/>
        <v>2.7</v>
      </c>
      <c r="K152" s="1">
        <f t="shared" si="24"/>
        <v>0</v>
      </c>
      <c r="L152">
        <v>9</v>
      </c>
      <c r="M152">
        <v>42</v>
      </c>
    </row>
    <row r="153" spans="1:13" ht="12.75">
      <c r="A153" s="1" t="str">
        <f>INDEX(Data!B$21:B$220,Graph!M153)</f>
        <v>Jordan</v>
      </c>
      <c r="B153" s="1">
        <f t="shared" si="19"/>
        <v>0</v>
      </c>
      <c r="C153" s="1">
        <f t="shared" si="20"/>
        <v>144.692</v>
      </c>
      <c r="D153" s="1">
        <f t="shared" si="21"/>
        <v>147.342</v>
      </c>
      <c r="E153" s="1">
        <f t="shared" si="22"/>
        <v>174.9076765190543</v>
      </c>
      <c r="F153" s="1">
        <f t="shared" si="25"/>
        <v>61</v>
      </c>
      <c r="G153" s="3">
        <f t="shared" si="26"/>
        <v>144.692</v>
      </c>
      <c r="H153" s="1">
        <f>INDEX(Data!F$21:F$220,Graph!M153)</f>
        <v>0</v>
      </c>
      <c r="I153" s="1">
        <f>INDEX(Data!G$21:G$220,Graph!M153)</f>
        <v>5.3</v>
      </c>
      <c r="J153">
        <f t="shared" si="23"/>
        <v>2.65</v>
      </c>
      <c r="K153" s="1">
        <f t="shared" si="24"/>
        <v>0</v>
      </c>
      <c r="L153">
        <v>6</v>
      </c>
      <c r="M153">
        <v>90</v>
      </c>
    </row>
    <row r="154" spans="1:13" ht="12.75">
      <c r="A154" s="1" t="str">
        <f>INDEX(Data!B$21:B$220,Graph!M154)</f>
        <v>Nicaragua</v>
      </c>
      <c r="B154" s="1">
        <f t="shared" si="19"/>
        <v>0</v>
      </c>
      <c r="C154" s="1">
        <f t="shared" si="20"/>
        <v>219.916</v>
      </c>
      <c r="D154" s="1">
        <f t="shared" si="21"/>
        <v>222.566</v>
      </c>
      <c r="E154" s="1">
        <f t="shared" si="22"/>
        <v>202.9076765190543</v>
      </c>
      <c r="F154" s="1">
        <f t="shared" si="25"/>
        <v>85</v>
      </c>
      <c r="G154" s="3">
        <f t="shared" si="26"/>
        <v>219.916</v>
      </c>
      <c r="H154" s="1">
        <f>INDEX(Data!F$21:F$220,Graph!M154)</f>
        <v>0</v>
      </c>
      <c r="I154" s="1">
        <f>INDEX(Data!G$21:G$220,Graph!M154)</f>
        <v>5.3</v>
      </c>
      <c r="J154">
        <f t="shared" si="23"/>
        <v>2.65</v>
      </c>
      <c r="K154" s="1">
        <f t="shared" si="24"/>
        <v>0</v>
      </c>
      <c r="L154">
        <v>8</v>
      </c>
      <c r="M154">
        <v>118</v>
      </c>
    </row>
    <row r="155" spans="1:13" ht="12.75">
      <c r="A155" s="1" t="str">
        <f>INDEX(Data!B$21:B$220,Graph!M155)</f>
        <v>Finland</v>
      </c>
      <c r="B155" s="1">
        <f t="shared" si="19"/>
        <v>0</v>
      </c>
      <c r="C155" s="1">
        <f t="shared" si="20"/>
        <v>40.542</v>
      </c>
      <c r="D155" s="1">
        <f t="shared" si="21"/>
        <v>43.142</v>
      </c>
      <c r="E155" s="1">
        <f t="shared" si="22"/>
        <v>96.3056448866193</v>
      </c>
      <c r="F155" s="1">
        <f t="shared" si="25"/>
        <v>32</v>
      </c>
      <c r="G155" s="3">
        <f t="shared" si="26"/>
        <v>40.542</v>
      </c>
      <c r="H155" s="1">
        <f>INDEX(Data!F$21:F$220,Graph!M155)</f>
        <v>0</v>
      </c>
      <c r="I155" s="1">
        <f>INDEX(Data!G$21:G$220,Graph!M155)</f>
        <v>5.2</v>
      </c>
      <c r="J155">
        <f t="shared" si="23"/>
        <v>2.6</v>
      </c>
      <c r="K155" s="1">
        <f t="shared" si="24"/>
        <v>0</v>
      </c>
      <c r="L155">
        <v>11</v>
      </c>
      <c r="M155">
        <v>13</v>
      </c>
    </row>
    <row r="156" spans="1:13" ht="12.75">
      <c r="A156" s="1" t="str">
        <f>INDEX(Data!B$21:B$220,Graph!M156)</f>
        <v>Georgia</v>
      </c>
      <c r="B156" s="1">
        <f t="shared" si="19"/>
        <v>0</v>
      </c>
      <c r="C156" s="1">
        <f t="shared" si="20"/>
        <v>150.02900000000002</v>
      </c>
      <c r="D156" s="1">
        <f t="shared" si="21"/>
        <v>152.62900000000002</v>
      </c>
      <c r="E156" s="1">
        <f t="shared" si="22"/>
        <v>180.3056448866193</v>
      </c>
      <c r="F156" s="1">
        <f t="shared" si="25"/>
        <v>64</v>
      </c>
      <c r="G156" s="3">
        <f t="shared" si="26"/>
        <v>150.02900000000002</v>
      </c>
      <c r="H156" s="1">
        <f>INDEX(Data!F$21:F$220,Graph!M156)</f>
        <v>0</v>
      </c>
      <c r="I156" s="1">
        <f>INDEX(Data!G$21:G$220,Graph!M156)</f>
        <v>5.2</v>
      </c>
      <c r="J156">
        <f t="shared" si="23"/>
        <v>2.6</v>
      </c>
      <c r="K156" s="1">
        <f t="shared" si="24"/>
        <v>0</v>
      </c>
      <c r="L156">
        <v>6</v>
      </c>
      <c r="M156">
        <v>97</v>
      </c>
    </row>
    <row r="157" spans="1:13" ht="12.75">
      <c r="A157" s="1" t="str">
        <f>INDEX(Data!B$21:B$220,Graph!M157)</f>
        <v>Kyrgyzstan</v>
      </c>
      <c r="B157" s="1">
        <f t="shared" si="19"/>
        <v>0</v>
      </c>
      <c r="C157" s="1">
        <f t="shared" si="20"/>
        <v>183.557</v>
      </c>
      <c r="D157" s="1">
        <f t="shared" si="21"/>
        <v>186.107</v>
      </c>
      <c r="E157" s="1">
        <f t="shared" si="22"/>
        <v>191.70361325418432</v>
      </c>
      <c r="F157" s="1">
        <f t="shared" si="25"/>
        <v>77</v>
      </c>
      <c r="G157" s="3">
        <f t="shared" si="26"/>
        <v>183.557</v>
      </c>
      <c r="H157" s="1">
        <f>INDEX(Data!F$21:F$220,Graph!M157)</f>
        <v>0</v>
      </c>
      <c r="I157" s="1">
        <f>INDEX(Data!G$21:G$220,Graph!M157)</f>
        <v>5.1</v>
      </c>
      <c r="J157">
        <f t="shared" si="23"/>
        <v>2.55</v>
      </c>
      <c r="K157" s="1">
        <f t="shared" si="24"/>
        <v>0</v>
      </c>
      <c r="L157">
        <v>6</v>
      </c>
      <c r="M157">
        <v>110</v>
      </c>
    </row>
    <row r="158" spans="1:13" ht="12.75">
      <c r="A158" s="1" t="str">
        <f>INDEX(Data!B$21:B$220,Graph!M158)</f>
        <v>Sierra Leone</v>
      </c>
      <c r="B158" s="1">
        <f t="shared" si="19"/>
        <v>12.245477938552856</v>
      </c>
      <c r="C158" s="1">
        <f t="shared" si="20"/>
        <v>6239.674000000001</v>
      </c>
      <c r="D158" s="1">
        <f t="shared" si="21"/>
        <v>6242.0740000000005</v>
      </c>
      <c r="E158" s="1">
        <f t="shared" si="22"/>
        <v>12245400253.897518</v>
      </c>
      <c r="F158" s="1">
        <f t="shared" si="25"/>
        <v>200</v>
      </c>
      <c r="G158" s="3">
        <f t="shared" si="26"/>
        <v>6239.674000000001</v>
      </c>
      <c r="H158" s="1">
        <f>INDEX(Data!F$21:F$220,Graph!M158)</f>
        <v>12.245477938552856</v>
      </c>
      <c r="I158" s="1">
        <f>INDEX(Data!G$21:G$220,Graph!M158)</f>
        <v>4.8</v>
      </c>
      <c r="J158">
        <f t="shared" si="23"/>
        <v>2.4</v>
      </c>
      <c r="K158" s="1">
        <f t="shared" si="24"/>
        <v>0</v>
      </c>
      <c r="L158">
        <v>3</v>
      </c>
      <c r="M158">
        <v>177</v>
      </c>
    </row>
    <row r="159" spans="1:13" ht="12.75">
      <c r="A159" s="1" t="str">
        <f>INDEX(Data!B$21:B$220,Graph!M159)</f>
        <v>Togo</v>
      </c>
      <c r="B159" s="1">
        <f t="shared" si="19"/>
        <v>1.5194989063415527</v>
      </c>
      <c r="C159" s="1">
        <f t="shared" si="20"/>
        <v>4231.591000000001</v>
      </c>
      <c r="D159" s="1">
        <f t="shared" si="21"/>
        <v>4233.991000000001</v>
      </c>
      <c r="E159" s="1">
        <f t="shared" si="22"/>
        <v>1519400219.8975184</v>
      </c>
      <c r="F159" s="1">
        <f t="shared" si="25"/>
        <v>172</v>
      </c>
      <c r="G159" s="3">
        <f t="shared" si="26"/>
        <v>4231.591000000001</v>
      </c>
      <c r="H159" s="1">
        <f>INDEX(Data!F$21:F$220,Graph!M159)</f>
        <v>1.5194989063415527</v>
      </c>
      <c r="I159" s="1">
        <f>INDEX(Data!G$21:G$220,Graph!M159)</f>
        <v>4.8</v>
      </c>
      <c r="J159">
        <f t="shared" si="23"/>
        <v>2.4</v>
      </c>
      <c r="K159" s="1">
        <f t="shared" si="24"/>
        <v>-0.0019277318839292512</v>
      </c>
      <c r="L159">
        <v>3</v>
      </c>
      <c r="M159">
        <v>143</v>
      </c>
    </row>
    <row r="160" spans="1:13" ht="12.75">
      <c r="A160" s="1" t="str">
        <f>INDEX(Data!B$21:B$220,Graph!M160)</f>
        <v>Turkmenistan</v>
      </c>
      <c r="B160" s="1">
        <f t="shared" si="19"/>
        <v>0</v>
      </c>
      <c r="C160" s="1">
        <f t="shared" si="20"/>
        <v>129.34199999999998</v>
      </c>
      <c r="D160" s="1">
        <f t="shared" si="21"/>
        <v>131.742</v>
      </c>
      <c r="E160" s="1">
        <f t="shared" si="22"/>
        <v>162.89751835687935</v>
      </c>
      <c r="F160" s="1">
        <f t="shared" si="25"/>
        <v>59</v>
      </c>
      <c r="G160" s="3">
        <f t="shared" si="26"/>
        <v>129.34199999999998</v>
      </c>
      <c r="H160" s="1">
        <f>INDEX(Data!F$21:F$220,Graph!M160)</f>
        <v>0</v>
      </c>
      <c r="I160" s="1">
        <f>INDEX(Data!G$21:G$220,Graph!M160)</f>
        <v>4.8</v>
      </c>
      <c r="J160">
        <f t="shared" si="23"/>
        <v>2.4</v>
      </c>
      <c r="K160" s="1">
        <f t="shared" si="24"/>
        <v>0</v>
      </c>
      <c r="L160">
        <v>6</v>
      </c>
      <c r="M160">
        <v>86</v>
      </c>
    </row>
    <row r="161" spans="1:13" ht="12.75">
      <c r="A161" s="1" t="str">
        <f>INDEX(Data!B$21:B$220,Graph!M161)</f>
        <v>Norway</v>
      </c>
      <c r="B161" s="1">
        <f t="shared" si="19"/>
        <v>0</v>
      </c>
      <c r="C161" s="1">
        <f t="shared" si="20"/>
        <v>13.992</v>
      </c>
      <c r="D161" s="1">
        <f t="shared" si="21"/>
        <v>16.242</v>
      </c>
      <c r="E161" s="1">
        <f t="shared" si="22"/>
        <v>73.0914234595744</v>
      </c>
      <c r="F161" s="1">
        <f t="shared" si="25"/>
        <v>18</v>
      </c>
      <c r="G161" s="3">
        <f t="shared" si="26"/>
        <v>13.992</v>
      </c>
      <c r="H161" s="1">
        <f>INDEX(Data!F$21:F$220,Graph!M161)</f>
        <v>0</v>
      </c>
      <c r="I161" s="1">
        <f>INDEX(Data!G$21:G$220,Graph!M161)</f>
        <v>4.5</v>
      </c>
      <c r="J161">
        <f t="shared" si="23"/>
        <v>2.25</v>
      </c>
      <c r="K161" s="1">
        <f t="shared" si="24"/>
        <v>0</v>
      </c>
      <c r="L161">
        <v>11</v>
      </c>
      <c r="M161">
        <v>1</v>
      </c>
    </row>
    <row r="162" spans="1:13" ht="12.75">
      <c r="A162" s="1" t="str">
        <f>INDEX(Data!B$21:B$220,Graph!M162)</f>
        <v>Croatia</v>
      </c>
      <c r="B162" s="1">
        <f t="shared" si="19"/>
        <v>0</v>
      </c>
      <c r="C162" s="1">
        <f t="shared" si="20"/>
        <v>69.642</v>
      </c>
      <c r="D162" s="1">
        <f t="shared" si="21"/>
        <v>71.842</v>
      </c>
      <c r="E162" s="1">
        <f t="shared" si="22"/>
        <v>118.48939182713941</v>
      </c>
      <c r="F162" s="1">
        <f t="shared" si="25"/>
        <v>43</v>
      </c>
      <c r="G162" s="3">
        <f t="shared" si="26"/>
        <v>69.642</v>
      </c>
      <c r="H162" s="1">
        <f>INDEX(Data!F$21:F$220,Graph!M162)</f>
        <v>0</v>
      </c>
      <c r="I162" s="1">
        <f>INDEX(Data!G$21:G$220,Graph!M162)</f>
        <v>4.4</v>
      </c>
      <c r="J162">
        <f t="shared" si="23"/>
        <v>2.2</v>
      </c>
      <c r="K162" s="1">
        <f t="shared" si="24"/>
        <v>0</v>
      </c>
      <c r="L162">
        <v>9</v>
      </c>
      <c r="M162">
        <v>48</v>
      </c>
    </row>
    <row r="163" spans="1:13" ht="12.75">
      <c r="A163" s="1" t="str">
        <f>INDEX(Data!B$21:B$220,Graph!M163)</f>
        <v>Moldova, Republic of</v>
      </c>
      <c r="B163" s="1">
        <f t="shared" si="19"/>
        <v>0</v>
      </c>
      <c r="C163" s="1">
        <f t="shared" si="20"/>
        <v>160.479</v>
      </c>
      <c r="D163" s="1">
        <f t="shared" si="21"/>
        <v>162.62900000000002</v>
      </c>
      <c r="E163" s="1">
        <f t="shared" si="22"/>
        <v>181.88736019470443</v>
      </c>
      <c r="F163" s="1">
        <f t="shared" si="25"/>
        <v>66</v>
      </c>
      <c r="G163" s="3">
        <f t="shared" si="26"/>
        <v>160.479</v>
      </c>
      <c r="H163" s="1">
        <f>INDEX(Data!F$21:F$220,Graph!M163)</f>
        <v>0</v>
      </c>
      <c r="I163" s="1">
        <f>INDEX(Data!G$21:G$220,Graph!M163)</f>
        <v>4.3</v>
      </c>
      <c r="J163">
        <f t="shared" si="23"/>
        <v>2.15</v>
      </c>
      <c r="K163" s="1">
        <f t="shared" si="24"/>
        <v>0</v>
      </c>
      <c r="L163">
        <v>9</v>
      </c>
      <c r="M163">
        <v>113</v>
      </c>
    </row>
    <row r="164" spans="1:13" ht="12.75">
      <c r="A164" s="1" t="str">
        <f>INDEX(Data!B$21:B$220,Graph!M164)</f>
        <v>Singapore</v>
      </c>
      <c r="B164" s="1">
        <f t="shared" si="19"/>
        <v>0</v>
      </c>
      <c r="C164" s="1">
        <f t="shared" si="20"/>
        <v>32.042</v>
      </c>
      <c r="D164" s="1">
        <f t="shared" si="21"/>
        <v>34.142</v>
      </c>
      <c r="E164" s="1">
        <f t="shared" si="22"/>
        <v>92.28532856226946</v>
      </c>
      <c r="F164" s="1">
        <f t="shared" si="25"/>
        <v>28</v>
      </c>
      <c r="G164" s="3">
        <f t="shared" si="26"/>
        <v>32.042</v>
      </c>
      <c r="H164" s="1">
        <f>INDEX(Data!F$21:F$220,Graph!M164)</f>
        <v>0</v>
      </c>
      <c r="I164" s="1">
        <f>INDEX(Data!G$21:G$220,Graph!M164)</f>
        <v>4.2</v>
      </c>
      <c r="J164">
        <f t="shared" si="23"/>
        <v>2.1</v>
      </c>
      <c r="K164" s="1">
        <f t="shared" si="24"/>
        <v>0</v>
      </c>
      <c r="L164">
        <v>5</v>
      </c>
      <c r="M164">
        <v>25</v>
      </c>
    </row>
    <row r="165" spans="1:13" ht="12.75">
      <c r="A165" s="1" t="str">
        <f>INDEX(Data!B$21:B$220,Graph!M165)</f>
        <v>Bosnia Herzegovina</v>
      </c>
      <c r="B165" s="1">
        <f t="shared" si="19"/>
        <v>0</v>
      </c>
      <c r="C165" s="1">
        <f t="shared" si="20"/>
        <v>101.49199999999999</v>
      </c>
      <c r="D165" s="1">
        <f t="shared" si="21"/>
        <v>103.54199999999999</v>
      </c>
      <c r="E165" s="1">
        <f t="shared" si="22"/>
        <v>131.68329692983446</v>
      </c>
      <c r="F165" s="1">
        <f t="shared" si="25"/>
        <v>51</v>
      </c>
      <c r="G165" s="3">
        <f t="shared" si="26"/>
        <v>101.49199999999999</v>
      </c>
      <c r="H165" s="1">
        <f>INDEX(Data!F$21:F$220,Graph!M165)</f>
        <v>0</v>
      </c>
      <c r="I165" s="1">
        <f>INDEX(Data!G$21:G$220,Graph!M165)</f>
        <v>4.1</v>
      </c>
      <c r="J165">
        <f t="shared" si="23"/>
        <v>2.05</v>
      </c>
      <c r="K165" s="1">
        <f t="shared" si="24"/>
        <v>0</v>
      </c>
      <c r="L165">
        <v>9</v>
      </c>
      <c r="M165">
        <v>66</v>
      </c>
    </row>
    <row r="166" spans="1:13" ht="12.75">
      <c r="A166" s="1" t="str">
        <f>INDEX(Data!B$21:B$220,Graph!M166)</f>
        <v>Costa Rica</v>
      </c>
      <c r="B166" s="1">
        <f t="shared" si="19"/>
        <v>0</v>
      </c>
      <c r="C166" s="1">
        <f t="shared" si="20"/>
        <v>60.992000000000004</v>
      </c>
      <c r="D166" s="1">
        <f t="shared" si="21"/>
        <v>63.042</v>
      </c>
      <c r="E166" s="1">
        <f t="shared" si="22"/>
        <v>110.68329692983446</v>
      </c>
      <c r="F166" s="1">
        <f t="shared" si="25"/>
        <v>39</v>
      </c>
      <c r="G166" s="3">
        <f t="shared" si="26"/>
        <v>60.992000000000004</v>
      </c>
      <c r="H166" s="1">
        <f>INDEX(Data!F$21:F$220,Graph!M166)</f>
        <v>0</v>
      </c>
      <c r="I166" s="1">
        <f>INDEX(Data!G$21:G$220,Graph!M166)</f>
        <v>4.1</v>
      </c>
      <c r="J166">
        <f t="shared" si="23"/>
        <v>2.05</v>
      </c>
      <c r="K166" s="1">
        <f t="shared" si="24"/>
        <v>0</v>
      </c>
      <c r="L166">
        <v>8</v>
      </c>
      <c r="M166">
        <v>45</v>
      </c>
    </row>
    <row r="167" spans="1:13" ht="12.75">
      <c r="A167" s="1" t="str">
        <f>INDEX(Data!B$21:B$220,Graph!M167)</f>
        <v>Eritrea</v>
      </c>
      <c r="B167" s="1">
        <f t="shared" si="19"/>
        <v>0.12205413781317875</v>
      </c>
      <c r="C167" s="1">
        <f t="shared" si="20"/>
        <v>3691.181</v>
      </c>
      <c r="D167" s="1">
        <f t="shared" si="21"/>
        <v>3693.181</v>
      </c>
      <c r="E167" s="1">
        <f t="shared" si="22"/>
        <v>122000220.0812653</v>
      </c>
      <c r="F167" s="1">
        <f t="shared" si="25"/>
        <v>141</v>
      </c>
      <c r="G167" s="3">
        <f t="shared" si="26"/>
        <v>3691.181</v>
      </c>
      <c r="H167" s="1">
        <f>INDEX(Data!F$21:F$220,Graph!M167)</f>
        <v>0.12205413781317875</v>
      </c>
      <c r="I167" s="1">
        <f>INDEX(Data!G$21:G$220,Graph!M167)</f>
        <v>4</v>
      </c>
      <c r="J167">
        <f t="shared" si="23"/>
        <v>2</v>
      </c>
      <c r="K167" s="1">
        <f t="shared" si="24"/>
        <v>-0.01487923932156146</v>
      </c>
      <c r="L167">
        <v>2</v>
      </c>
      <c r="M167">
        <v>156</v>
      </c>
    </row>
    <row r="168" spans="1:13" ht="12.75">
      <c r="A168" s="1" t="str">
        <f>INDEX(Data!B$21:B$220,Graph!M168)</f>
        <v>Ireland</v>
      </c>
      <c r="B168" s="1">
        <f t="shared" si="19"/>
        <v>0</v>
      </c>
      <c r="C168" s="1">
        <f t="shared" si="20"/>
        <v>9.692</v>
      </c>
      <c r="D168" s="1">
        <f t="shared" si="21"/>
        <v>11.642</v>
      </c>
      <c r="E168" s="1">
        <f t="shared" si="22"/>
        <v>72.47923366496448</v>
      </c>
      <c r="F168" s="1">
        <f t="shared" si="25"/>
        <v>16</v>
      </c>
      <c r="G168" s="3">
        <f t="shared" si="26"/>
        <v>9.692</v>
      </c>
      <c r="H168" s="1">
        <f>INDEX(Data!F$21:F$220,Graph!M168)</f>
        <v>0</v>
      </c>
      <c r="I168" s="1">
        <f>INDEX(Data!G$21:G$220,Graph!M168)</f>
        <v>3.9</v>
      </c>
      <c r="J168">
        <f t="shared" si="23"/>
        <v>1.95</v>
      </c>
      <c r="K168" s="1">
        <f t="shared" si="24"/>
        <v>0</v>
      </c>
      <c r="L168">
        <v>11</v>
      </c>
      <c r="M168">
        <v>10</v>
      </c>
    </row>
    <row r="169" spans="1:13" ht="12.75">
      <c r="A169" s="1" t="str">
        <f>INDEX(Data!B$21:B$220,Graph!M169)</f>
        <v>Puerto Rico</v>
      </c>
      <c r="B169" s="1">
        <f t="shared" si="19"/>
        <v>0.01026167599439376</v>
      </c>
      <c r="C169" s="1">
        <f t="shared" si="20"/>
        <v>3565.851</v>
      </c>
      <c r="D169" s="1">
        <f t="shared" si="21"/>
        <v>3567.801</v>
      </c>
      <c r="E169" s="1">
        <f t="shared" si="22"/>
        <v>10200256.479233665</v>
      </c>
      <c r="F169" s="1">
        <f t="shared" si="25"/>
        <v>131</v>
      </c>
      <c r="G169" s="3">
        <f t="shared" si="26"/>
        <v>3565.851</v>
      </c>
      <c r="H169" s="1">
        <f>INDEX(Data!F$21:F$220,Graph!M169)</f>
        <v>0.01026167599439376</v>
      </c>
      <c r="I169" s="1">
        <f>INDEX(Data!G$21:G$220,Graph!M169)</f>
        <v>3.9</v>
      </c>
      <c r="J169">
        <f t="shared" si="23"/>
        <v>1.95</v>
      </c>
      <c r="K169" s="1">
        <f t="shared" si="24"/>
        <v>-0.024770372679812712</v>
      </c>
      <c r="L169">
        <v>8</v>
      </c>
      <c r="M169">
        <v>194</v>
      </c>
    </row>
    <row r="170" spans="1:13" ht="12.75">
      <c r="A170" s="1" t="str">
        <f>INDEX(Data!B$21:B$220,Graph!M170)</f>
        <v>Central African Republic</v>
      </c>
      <c r="B170" s="1">
        <f t="shared" si="19"/>
        <v>0.9253338654022697</v>
      </c>
      <c r="C170" s="1">
        <f t="shared" si="20"/>
        <v>4042.5910000000003</v>
      </c>
      <c r="D170" s="1">
        <f t="shared" si="21"/>
        <v>4044.4910000000004</v>
      </c>
      <c r="E170" s="1">
        <f t="shared" si="22"/>
        <v>925300229.8772022</v>
      </c>
      <c r="F170" s="1">
        <f t="shared" si="25"/>
        <v>163</v>
      </c>
      <c r="G170" s="3">
        <f t="shared" si="26"/>
        <v>4042.5910000000003</v>
      </c>
      <c r="H170" s="1">
        <f>INDEX(Data!F$21:F$220,Graph!M170)</f>
        <v>0.9253338654022697</v>
      </c>
      <c r="I170" s="1">
        <f>INDEX(Data!G$21:G$220,Graph!M170)</f>
        <v>3.8</v>
      </c>
      <c r="J170">
        <f t="shared" si="23"/>
        <v>1.9</v>
      </c>
      <c r="K170" s="1">
        <f t="shared" si="24"/>
        <v>-0.06070988120253218</v>
      </c>
      <c r="L170">
        <v>1</v>
      </c>
      <c r="M170">
        <v>169</v>
      </c>
    </row>
    <row r="171" spans="1:13" ht="12.75">
      <c r="A171" s="1" t="str">
        <f>INDEX(Data!B$21:B$220,Graph!M171)</f>
        <v>New Zealand</v>
      </c>
      <c r="B171" s="1">
        <f t="shared" si="19"/>
        <v>0</v>
      </c>
      <c r="C171" s="1">
        <f t="shared" si="20"/>
        <v>20.042</v>
      </c>
      <c r="D171" s="1">
        <f t="shared" si="21"/>
        <v>21.942</v>
      </c>
      <c r="E171" s="1">
        <f t="shared" si="22"/>
        <v>78.8772020325295</v>
      </c>
      <c r="F171" s="1">
        <f t="shared" si="25"/>
        <v>22</v>
      </c>
      <c r="G171" s="3">
        <f t="shared" si="26"/>
        <v>20.042</v>
      </c>
      <c r="H171" s="1">
        <f>INDEX(Data!F$21:F$220,Graph!M171)</f>
        <v>0</v>
      </c>
      <c r="I171" s="1">
        <f>INDEX(Data!G$21:G$220,Graph!M171)</f>
        <v>3.8</v>
      </c>
      <c r="J171">
        <f t="shared" si="23"/>
        <v>1.9</v>
      </c>
      <c r="K171" s="1">
        <f t="shared" si="24"/>
        <v>0</v>
      </c>
      <c r="L171">
        <v>5</v>
      </c>
      <c r="M171">
        <v>18</v>
      </c>
    </row>
    <row r="172" spans="1:13" ht="12.75">
      <c r="A172" s="1" t="str">
        <f>INDEX(Data!B$21:B$220,Graph!M172)</f>
        <v>Congo</v>
      </c>
      <c r="B172" s="1">
        <f t="shared" si="19"/>
        <v>0.24060118090285587</v>
      </c>
      <c r="C172" s="1">
        <f t="shared" si="20"/>
        <v>3739.181</v>
      </c>
      <c r="D172" s="1">
        <f t="shared" si="21"/>
        <v>3740.981</v>
      </c>
      <c r="E172" s="1">
        <f t="shared" si="22"/>
        <v>240600201.67313877</v>
      </c>
      <c r="F172" s="1">
        <f t="shared" si="25"/>
        <v>146</v>
      </c>
      <c r="G172" s="3">
        <f t="shared" si="26"/>
        <v>3739.181</v>
      </c>
      <c r="H172" s="1">
        <f>INDEX(Data!F$21:F$220,Graph!M172)</f>
        <v>0.24060118090285587</v>
      </c>
      <c r="I172" s="1">
        <f>INDEX(Data!G$21:G$220,Graph!M172)</f>
        <v>3.6</v>
      </c>
      <c r="J172">
        <f t="shared" si="23"/>
        <v>1.8</v>
      </c>
      <c r="K172" s="1">
        <f t="shared" si="24"/>
        <v>-0.01251709848587973</v>
      </c>
      <c r="L172">
        <v>1</v>
      </c>
      <c r="M172">
        <v>144</v>
      </c>
    </row>
    <row r="173" spans="1:13" ht="12.75">
      <c r="A173" s="1" t="str">
        <f>INDEX(Data!B$21:B$220,Graph!M173)</f>
        <v>Lebanon</v>
      </c>
      <c r="B173" s="1">
        <f t="shared" si="19"/>
        <v>0.7932645242248406</v>
      </c>
      <c r="C173" s="1">
        <f t="shared" si="20"/>
        <v>3999.1910000000003</v>
      </c>
      <c r="D173" s="1">
        <f t="shared" si="21"/>
        <v>4000.9910000000004</v>
      </c>
      <c r="E173" s="1">
        <f t="shared" si="22"/>
        <v>793200137.6731387</v>
      </c>
      <c r="F173" s="1">
        <f t="shared" si="25"/>
        <v>160</v>
      </c>
      <c r="G173" s="3">
        <f t="shared" si="26"/>
        <v>3999.1910000000003</v>
      </c>
      <c r="H173" s="1">
        <f>INDEX(Data!F$21:F$220,Graph!M173)</f>
        <v>0.7932645242248406</v>
      </c>
      <c r="I173" s="1">
        <f>INDEX(Data!G$21:G$220,Graph!M173)</f>
        <v>3.6</v>
      </c>
      <c r="J173">
        <f t="shared" si="23"/>
        <v>1.8</v>
      </c>
      <c r="K173" s="1">
        <f t="shared" si="24"/>
        <v>-0.038040064943998364</v>
      </c>
      <c r="L173">
        <v>6</v>
      </c>
      <c r="M173">
        <v>80</v>
      </c>
    </row>
    <row r="174" spans="1:13" ht="12.75">
      <c r="A174" s="1" t="str">
        <f>INDEX(Data!B$21:B$220,Graph!M174)</f>
        <v>Lithuania</v>
      </c>
      <c r="B174" s="1">
        <f t="shared" si="19"/>
        <v>0</v>
      </c>
      <c r="C174" s="1">
        <f t="shared" si="20"/>
        <v>44.992</v>
      </c>
      <c r="D174" s="1">
        <f t="shared" si="21"/>
        <v>46.742</v>
      </c>
      <c r="E174" s="1">
        <f t="shared" si="22"/>
        <v>97.07110713522454</v>
      </c>
      <c r="F174" s="1">
        <f t="shared" si="25"/>
        <v>34</v>
      </c>
      <c r="G174" s="3">
        <f t="shared" si="26"/>
        <v>44.992</v>
      </c>
      <c r="H174" s="1">
        <f>INDEX(Data!F$21:F$220,Graph!M174)</f>
        <v>0</v>
      </c>
      <c r="I174" s="1">
        <f>INDEX(Data!G$21:G$220,Graph!M174)</f>
        <v>3.5</v>
      </c>
      <c r="J174">
        <f t="shared" si="23"/>
        <v>1.75</v>
      </c>
      <c r="K174" s="1">
        <f t="shared" si="24"/>
        <v>0</v>
      </c>
      <c r="L174">
        <v>9</v>
      </c>
      <c r="M174">
        <v>41</v>
      </c>
    </row>
    <row r="175" spans="1:13" ht="12.75">
      <c r="A175" s="1" t="str">
        <f>INDEX(Data!B$21:B$220,Graph!M175)</f>
        <v>Gaza Strip &amp; West Bank</v>
      </c>
      <c r="B175" s="1">
        <f t="shared" si="19"/>
        <v>0.23772098315319432</v>
      </c>
      <c r="C175" s="1">
        <f t="shared" si="20"/>
        <v>3735.681</v>
      </c>
      <c r="D175" s="1">
        <f t="shared" si="21"/>
        <v>3737.381</v>
      </c>
      <c r="E175" s="1">
        <f t="shared" si="22"/>
        <v>237700156.46907547</v>
      </c>
      <c r="F175" s="1">
        <f aca="true" t="shared" si="27" ref="F175:F206">RANK(E175,E$47:E$246,1)</f>
        <v>145</v>
      </c>
      <c r="G175" s="3">
        <f aca="true" t="shared" si="28" ref="G175:G206">C175</f>
        <v>3735.681</v>
      </c>
      <c r="H175" s="1">
        <f>INDEX(Data!F$21:F$220,Graph!M175)</f>
        <v>0.23772098315319432</v>
      </c>
      <c r="I175" s="1">
        <f>INDEX(Data!G$21:G$220,Graph!M175)</f>
        <v>3.4</v>
      </c>
      <c r="J175">
        <f t="shared" si="23"/>
        <v>1.7</v>
      </c>
      <c r="K175" s="1">
        <f t="shared" si="24"/>
        <v>-0.002880197749661556</v>
      </c>
      <c r="L175">
        <v>6</v>
      </c>
      <c r="M175">
        <v>102</v>
      </c>
    </row>
    <row r="176" spans="1:13" ht="12.75">
      <c r="A176" s="1" t="str">
        <f>INDEX(Data!B$21:B$220,Graph!M176)</f>
        <v>Uruguay</v>
      </c>
      <c r="B176" s="1">
        <f aca="true" t="shared" si="29" ref="B176:B239">H176</f>
        <v>0</v>
      </c>
      <c r="C176" s="1">
        <f aca="true" t="shared" si="30" ref="C176:C239">IF(F176=1,I176/2,I176/2+VLOOKUP(F176-1,F$47:I$246,4,FALSE)/2+VLOOKUP(F176-1,F$47:G$246,2,FALSE))</f>
        <v>48.442</v>
      </c>
      <c r="D176" s="1">
        <f aca="true" t="shared" si="31" ref="D176:D239">C176+J176</f>
        <v>50.142</v>
      </c>
      <c r="E176" s="1">
        <f aca="true" t="shared" si="32" ref="E176:E239">100000*(INT(10000*H176)+I176/I$248)+M176</f>
        <v>100.46907550278955</v>
      </c>
      <c r="F176" s="1">
        <f t="shared" si="27"/>
        <v>35</v>
      </c>
      <c r="G176" s="3">
        <f t="shared" si="28"/>
        <v>48.442</v>
      </c>
      <c r="H176" s="1">
        <f>INDEX(Data!F$21:F$220,Graph!M176)</f>
        <v>0</v>
      </c>
      <c r="I176" s="1">
        <f>INDEX(Data!G$21:G$220,Graph!M176)</f>
        <v>3.4</v>
      </c>
      <c r="J176">
        <f aca="true" t="shared" si="33" ref="J176:J239">I176/2</f>
        <v>1.7</v>
      </c>
      <c r="K176" s="1">
        <f aca="true" t="shared" si="34" ref="K176:K239">IF(F176=200,0,B176-VLOOKUP(F176+1,F$47:H$246,3,FALSE))</f>
        <v>0</v>
      </c>
      <c r="L176">
        <v>8</v>
      </c>
      <c r="M176">
        <v>46</v>
      </c>
    </row>
    <row r="177" spans="1:13" ht="12.75">
      <c r="A177" s="1" t="str">
        <f>INDEX(Data!B$21:B$220,Graph!M177)</f>
        <v>Liberia</v>
      </c>
      <c r="B177" s="1">
        <f t="shared" si="29"/>
        <v>2.5093503700017656</v>
      </c>
      <c r="C177" s="1">
        <f t="shared" si="30"/>
        <v>4645.583500000002</v>
      </c>
      <c r="D177" s="1">
        <f t="shared" si="31"/>
        <v>4647.203000000001</v>
      </c>
      <c r="E177" s="1">
        <f t="shared" si="32"/>
        <v>2509300237.889805</v>
      </c>
      <c r="F177" s="1">
        <f t="shared" si="27"/>
        <v>183</v>
      </c>
      <c r="G177" s="3">
        <f t="shared" si="28"/>
        <v>4645.583500000002</v>
      </c>
      <c r="H177" s="1">
        <f>INDEX(Data!F$21:F$220,Graph!M177)</f>
        <v>2.5093503700017656</v>
      </c>
      <c r="I177" s="1">
        <f>INDEX(Data!G$21:G$220,Graph!M177)</f>
        <v>3.239</v>
      </c>
      <c r="J177">
        <f t="shared" si="33"/>
        <v>1.6195</v>
      </c>
      <c r="K177" s="1">
        <f t="shared" si="34"/>
        <v>-0.6689347354412507</v>
      </c>
      <c r="L177">
        <v>3</v>
      </c>
      <c r="M177">
        <v>186</v>
      </c>
    </row>
    <row r="178" spans="1:13" ht="12.75">
      <c r="A178" s="1" t="str">
        <f>INDEX(Data!B$21:B$220,Graph!M178)</f>
        <v>Albania</v>
      </c>
      <c r="B178" s="1">
        <f t="shared" si="29"/>
        <v>0</v>
      </c>
      <c r="C178" s="1">
        <f t="shared" si="30"/>
        <v>65.092</v>
      </c>
      <c r="D178" s="1">
        <f t="shared" si="31"/>
        <v>66.642</v>
      </c>
      <c r="E178" s="1">
        <f t="shared" si="32"/>
        <v>114.66298060548459</v>
      </c>
      <c r="F178" s="1">
        <f t="shared" si="27"/>
        <v>41</v>
      </c>
      <c r="G178" s="3">
        <f t="shared" si="28"/>
        <v>65.092</v>
      </c>
      <c r="H178" s="1">
        <f>INDEX(Data!F$21:F$220,Graph!M178)</f>
        <v>0</v>
      </c>
      <c r="I178" s="1">
        <f>INDEX(Data!G$21:G$220,Graph!M178)</f>
        <v>3.1</v>
      </c>
      <c r="J178">
        <f t="shared" si="33"/>
        <v>1.55</v>
      </c>
      <c r="K178" s="1">
        <f t="shared" si="34"/>
        <v>0</v>
      </c>
      <c r="L178">
        <v>9</v>
      </c>
      <c r="M178">
        <v>65</v>
      </c>
    </row>
    <row r="179" spans="1:13" ht="12.75">
      <c r="A179" s="1" t="str">
        <f>INDEX(Data!B$21:B$220,Graph!M179)</f>
        <v>Armenia</v>
      </c>
      <c r="B179" s="1">
        <f t="shared" si="29"/>
        <v>0</v>
      </c>
      <c r="C179" s="1">
        <f t="shared" si="30"/>
        <v>97.892</v>
      </c>
      <c r="D179" s="1">
        <f t="shared" si="31"/>
        <v>99.442</v>
      </c>
      <c r="E179" s="1">
        <f t="shared" si="32"/>
        <v>131.6629806054846</v>
      </c>
      <c r="F179" s="1">
        <f t="shared" si="27"/>
        <v>50</v>
      </c>
      <c r="G179" s="3">
        <f t="shared" si="28"/>
        <v>97.892</v>
      </c>
      <c r="H179" s="1">
        <f>INDEX(Data!F$21:F$220,Graph!M179)</f>
        <v>0</v>
      </c>
      <c r="I179" s="1">
        <f>INDEX(Data!G$21:G$220,Graph!M179)</f>
        <v>3.1</v>
      </c>
      <c r="J179">
        <f t="shared" si="33"/>
        <v>1.55</v>
      </c>
      <c r="K179" s="1">
        <f t="shared" si="34"/>
        <v>0</v>
      </c>
      <c r="L179">
        <v>6</v>
      </c>
      <c r="M179">
        <v>82</v>
      </c>
    </row>
    <row r="180" spans="1:13" ht="12.75">
      <c r="A180" s="1" t="str">
        <f>INDEX(Data!B$21:B$220,Graph!M180)</f>
        <v>Panama</v>
      </c>
      <c r="B180" s="1">
        <f t="shared" si="29"/>
        <v>0</v>
      </c>
      <c r="C180" s="1">
        <f t="shared" si="30"/>
        <v>57.392</v>
      </c>
      <c r="D180" s="1">
        <f t="shared" si="31"/>
        <v>58.942</v>
      </c>
      <c r="E180" s="1">
        <f t="shared" si="32"/>
        <v>110.66298060548459</v>
      </c>
      <c r="F180" s="1">
        <f t="shared" si="27"/>
        <v>38</v>
      </c>
      <c r="G180" s="3">
        <f t="shared" si="28"/>
        <v>57.392</v>
      </c>
      <c r="H180" s="1">
        <f>INDEX(Data!F$21:F$220,Graph!M180)</f>
        <v>0</v>
      </c>
      <c r="I180" s="1">
        <f>INDEX(Data!G$21:G$220,Graph!M180)</f>
        <v>3.1</v>
      </c>
      <c r="J180">
        <f t="shared" si="33"/>
        <v>1.55</v>
      </c>
      <c r="K180" s="1">
        <f t="shared" si="34"/>
        <v>0</v>
      </c>
      <c r="L180">
        <v>8</v>
      </c>
      <c r="M180">
        <v>61</v>
      </c>
    </row>
    <row r="181" spans="1:13" ht="12.75">
      <c r="A181" s="1" t="str">
        <f>INDEX(Data!B$21:B$220,Graph!M181)</f>
        <v>United Arab Emirates</v>
      </c>
      <c r="B181" s="1">
        <f t="shared" si="29"/>
        <v>0</v>
      </c>
      <c r="C181" s="1">
        <f t="shared" si="30"/>
        <v>36.492000000000004</v>
      </c>
      <c r="D181" s="1">
        <f t="shared" si="31"/>
        <v>37.94200000000001</v>
      </c>
      <c r="E181" s="1">
        <f t="shared" si="32"/>
        <v>95.45891734061462</v>
      </c>
      <c r="F181" s="1">
        <f t="shared" si="27"/>
        <v>31</v>
      </c>
      <c r="G181" s="3">
        <f t="shared" si="28"/>
        <v>36.492000000000004</v>
      </c>
      <c r="H181" s="1">
        <f>INDEX(Data!F$21:F$220,Graph!M181)</f>
        <v>0</v>
      </c>
      <c r="I181" s="1">
        <f>INDEX(Data!G$21:G$220,Graph!M181)</f>
        <v>2.9</v>
      </c>
      <c r="J181">
        <f t="shared" si="33"/>
        <v>1.45</v>
      </c>
      <c r="K181" s="1">
        <f t="shared" si="34"/>
        <v>0</v>
      </c>
      <c r="L181">
        <v>6</v>
      </c>
      <c r="M181">
        <v>49</v>
      </c>
    </row>
    <row r="182" spans="1:13" ht="12.75">
      <c r="A182" s="1" t="str">
        <f>INDEX(Data!B$21:B$220,Graph!M182)</f>
        <v>Mauritania</v>
      </c>
      <c r="B182" s="1">
        <f t="shared" si="29"/>
        <v>1.2944857003823822</v>
      </c>
      <c r="C182" s="1">
        <f t="shared" si="30"/>
        <v>4209.991000000002</v>
      </c>
      <c r="D182" s="1">
        <f t="shared" si="31"/>
        <v>4211.391000000001</v>
      </c>
      <c r="E182" s="1">
        <f t="shared" si="32"/>
        <v>1294400196.8568857</v>
      </c>
      <c r="F182" s="1">
        <f t="shared" si="27"/>
        <v>168</v>
      </c>
      <c r="G182" s="3">
        <f t="shared" si="28"/>
        <v>4209.991000000002</v>
      </c>
      <c r="H182" s="1">
        <f>INDEX(Data!F$21:F$220,Graph!M182)</f>
        <v>1.2944857003823822</v>
      </c>
      <c r="I182" s="1">
        <f>INDEX(Data!G$21:G$220,Graph!M182)</f>
        <v>2.8</v>
      </c>
      <c r="J182">
        <f t="shared" si="33"/>
        <v>1.4</v>
      </c>
      <c r="K182" s="1">
        <f t="shared" si="34"/>
        <v>-0.05328779619733326</v>
      </c>
      <c r="L182">
        <v>3</v>
      </c>
      <c r="M182">
        <v>152</v>
      </c>
    </row>
    <row r="183" spans="1:13" ht="12.75">
      <c r="A183" s="1" t="str">
        <f>INDEX(Data!B$21:B$220,Graph!M183)</f>
        <v>Oman</v>
      </c>
      <c r="B183" s="1">
        <f t="shared" si="29"/>
        <v>0</v>
      </c>
      <c r="C183" s="1">
        <f t="shared" si="30"/>
        <v>73.24199999999999</v>
      </c>
      <c r="D183" s="1">
        <f t="shared" si="31"/>
        <v>74.642</v>
      </c>
      <c r="E183" s="1">
        <f t="shared" si="32"/>
        <v>118.85688570817962</v>
      </c>
      <c r="F183" s="1">
        <f t="shared" si="27"/>
        <v>44</v>
      </c>
      <c r="G183" s="3">
        <f t="shared" si="28"/>
        <v>73.24199999999999</v>
      </c>
      <c r="H183" s="1">
        <f>INDEX(Data!F$21:F$220,Graph!M183)</f>
        <v>0</v>
      </c>
      <c r="I183" s="1">
        <f>INDEX(Data!G$21:G$220,Graph!M183)</f>
        <v>2.8</v>
      </c>
      <c r="J183">
        <f t="shared" si="33"/>
        <v>1.4</v>
      </c>
      <c r="K183" s="1">
        <f t="shared" si="34"/>
        <v>0</v>
      </c>
      <c r="L183">
        <v>6</v>
      </c>
      <c r="M183">
        <v>74</v>
      </c>
    </row>
    <row r="184" spans="1:13" ht="12.75">
      <c r="A184" s="1" t="str">
        <f>INDEX(Data!B$21:B$220,Graph!M184)</f>
        <v>Jamaica</v>
      </c>
      <c r="B184" s="1">
        <f t="shared" si="29"/>
        <v>0</v>
      </c>
      <c r="C184" s="1">
        <f t="shared" si="30"/>
        <v>75.942</v>
      </c>
      <c r="D184" s="1">
        <f t="shared" si="31"/>
        <v>77.24199999999999</v>
      </c>
      <c r="E184" s="1">
        <f t="shared" si="32"/>
        <v>120.65282244330965</v>
      </c>
      <c r="F184" s="1">
        <f t="shared" si="27"/>
        <v>45</v>
      </c>
      <c r="G184" s="3">
        <f t="shared" si="28"/>
        <v>75.942</v>
      </c>
      <c r="H184" s="1">
        <f>INDEX(Data!F$21:F$220,Graph!M184)</f>
        <v>0</v>
      </c>
      <c r="I184" s="1">
        <f>INDEX(Data!G$21:G$220,Graph!M184)</f>
        <v>2.6</v>
      </c>
      <c r="J184">
        <f t="shared" si="33"/>
        <v>1.3</v>
      </c>
      <c r="K184" s="1">
        <f t="shared" si="34"/>
        <v>0</v>
      </c>
      <c r="L184">
        <v>8</v>
      </c>
      <c r="M184">
        <v>79</v>
      </c>
    </row>
    <row r="185" spans="1:13" ht="12.75">
      <c r="A185" s="1" t="str">
        <f>INDEX(Data!B$21:B$220,Graph!M185)</f>
        <v>Mongolia</v>
      </c>
      <c r="B185" s="1">
        <f t="shared" si="29"/>
        <v>0</v>
      </c>
      <c r="C185" s="1">
        <f t="shared" si="30"/>
        <v>125.64199999999998</v>
      </c>
      <c r="D185" s="1">
        <f t="shared" si="31"/>
        <v>126.94199999999998</v>
      </c>
      <c r="E185" s="1">
        <f t="shared" si="32"/>
        <v>158.65282244330965</v>
      </c>
      <c r="F185" s="1">
        <f t="shared" si="27"/>
        <v>58</v>
      </c>
      <c r="G185" s="3">
        <f t="shared" si="28"/>
        <v>125.64199999999998</v>
      </c>
      <c r="H185" s="1">
        <f>INDEX(Data!F$21:F$220,Graph!M185)</f>
        <v>0</v>
      </c>
      <c r="I185" s="1">
        <f>INDEX(Data!G$21:G$220,Graph!M185)</f>
        <v>2.6</v>
      </c>
      <c r="J185">
        <f t="shared" si="33"/>
        <v>1.3</v>
      </c>
      <c r="K185" s="1">
        <f t="shared" si="34"/>
        <v>0</v>
      </c>
      <c r="L185">
        <v>7</v>
      </c>
      <c r="M185">
        <v>117</v>
      </c>
    </row>
    <row r="186" spans="1:13" ht="12.75">
      <c r="A186" s="1" t="str">
        <f>INDEX(Data!B$21:B$220,Graph!M186)</f>
        <v>Kuwait</v>
      </c>
      <c r="B186" s="1">
        <f t="shared" si="29"/>
        <v>0</v>
      </c>
      <c r="C186" s="1">
        <f t="shared" si="30"/>
        <v>23.142000000000003</v>
      </c>
      <c r="D186" s="1">
        <f t="shared" si="31"/>
        <v>24.342000000000002</v>
      </c>
      <c r="E186" s="1">
        <f t="shared" si="32"/>
        <v>82.44875917843967</v>
      </c>
      <c r="F186" s="1">
        <f t="shared" si="27"/>
        <v>23</v>
      </c>
      <c r="G186" s="3">
        <f t="shared" si="28"/>
        <v>23.142000000000003</v>
      </c>
      <c r="H186" s="1">
        <f>INDEX(Data!F$21:F$220,Graph!M186)</f>
        <v>0</v>
      </c>
      <c r="I186" s="1">
        <f>INDEX(Data!G$21:G$220,Graph!M186)</f>
        <v>2.4</v>
      </c>
      <c r="J186">
        <f t="shared" si="33"/>
        <v>1.2</v>
      </c>
      <c r="K186" s="1">
        <f t="shared" si="34"/>
        <v>0</v>
      </c>
      <c r="L186">
        <v>6</v>
      </c>
      <c r="M186">
        <v>44</v>
      </c>
    </row>
    <row r="187" spans="1:13" ht="12.75">
      <c r="A187" s="1" t="str">
        <f>INDEX(Data!B$21:B$220,Graph!M187)</f>
        <v>Latvia</v>
      </c>
      <c r="B187" s="1">
        <f t="shared" si="29"/>
        <v>0</v>
      </c>
      <c r="C187" s="1">
        <f t="shared" si="30"/>
        <v>26.692000000000004</v>
      </c>
      <c r="D187" s="1">
        <f t="shared" si="31"/>
        <v>27.842000000000002</v>
      </c>
      <c r="E187" s="1">
        <f t="shared" si="32"/>
        <v>86.8467275460047</v>
      </c>
      <c r="F187" s="1">
        <f t="shared" si="27"/>
        <v>25</v>
      </c>
      <c r="G187" s="3">
        <f t="shared" si="28"/>
        <v>26.692000000000004</v>
      </c>
      <c r="H187" s="1">
        <f>INDEX(Data!F$21:F$220,Graph!M187)</f>
        <v>0</v>
      </c>
      <c r="I187" s="1">
        <f>INDEX(Data!G$21:G$220,Graph!M187)</f>
        <v>2.3</v>
      </c>
      <c r="J187">
        <f t="shared" si="33"/>
        <v>1.15</v>
      </c>
      <c r="K187" s="1">
        <f t="shared" si="34"/>
        <v>0</v>
      </c>
      <c r="L187">
        <v>9</v>
      </c>
      <c r="M187">
        <v>50</v>
      </c>
    </row>
    <row r="188" spans="1:13" ht="12.75">
      <c r="A188" s="1" t="str">
        <f>INDEX(Data!B$21:B$220,Graph!M188)</f>
        <v>Bhutan</v>
      </c>
      <c r="B188" s="1">
        <f t="shared" si="29"/>
        <v>5.9089558010873136</v>
      </c>
      <c r="C188" s="1">
        <f t="shared" si="30"/>
        <v>6121.333000000001</v>
      </c>
      <c r="D188" s="1">
        <f t="shared" si="31"/>
        <v>6122.433000000002</v>
      </c>
      <c r="E188" s="1">
        <f t="shared" si="32"/>
        <v>5908900169.244696</v>
      </c>
      <c r="F188" s="1">
        <f t="shared" si="27"/>
        <v>193</v>
      </c>
      <c r="G188" s="3">
        <f t="shared" si="28"/>
        <v>6121.333000000001</v>
      </c>
      <c r="H188" s="1">
        <f>INDEX(Data!F$21:F$220,Graph!M188)</f>
        <v>5.9089558010873136</v>
      </c>
      <c r="I188" s="1">
        <f>INDEX(Data!G$21:G$220,Graph!M188)</f>
        <v>2.2</v>
      </c>
      <c r="J188">
        <f t="shared" si="33"/>
        <v>1.1</v>
      </c>
      <c r="K188" s="1">
        <f t="shared" si="34"/>
        <v>-0.03159708369944614</v>
      </c>
      <c r="L188">
        <v>4</v>
      </c>
      <c r="M188">
        <v>134</v>
      </c>
    </row>
    <row r="189" spans="1:13" ht="12.75">
      <c r="A189" s="1" t="str">
        <f>INDEX(Data!B$21:B$220,Graph!M189)</f>
        <v>Namibia</v>
      </c>
      <c r="B189" s="1">
        <f t="shared" si="29"/>
        <v>0</v>
      </c>
      <c r="C189" s="1">
        <f t="shared" si="30"/>
        <v>123.34199999999998</v>
      </c>
      <c r="D189" s="1">
        <f t="shared" si="31"/>
        <v>124.34199999999998</v>
      </c>
      <c r="E189" s="1">
        <f t="shared" si="32"/>
        <v>158.04063264869973</v>
      </c>
      <c r="F189" s="1">
        <f t="shared" si="27"/>
        <v>57</v>
      </c>
      <c r="G189" s="3">
        <f t="shared" si="28"/>
        <v>123.34199999999998</v>
      </c>
      <c r="H189" s="1">
        <f>INDEX(Data!F$21:F$220,Graph!M189)</f>
        <v>0</v>
      </c>
      <c r="I189" s="1">
        <f>INDEX(Data!G$21:G$220,Graph!M189)</f>
        <v>2</v>
      </c>
      <c r="J189">
        <f t="shared" si="33"/>
        <v>1</v>
      </c>
      <c r="K189" s="1">
        <f t="shared" si="34"/>
        <v>0</v>
      </c>
      <c r="L189">
        <v>2</v>
      </c>
      <c r="M189">
        <v>126</v>
      </c>
    </row>
    <row r="190" spans="1:13" ht="12.75">
      <c r="A190" s="1" t="str">
        <f>INDEX(Data!B$21:B$220,Graph!M190)</f>
        <v>Slovenia</v>
      </c>
      <c r="B190" s="1">
        <f t="shared" si="29"/>
        <v>0</v>
      </c>
      <c r="C190" s="1">
        <f t="shared" si="30"/>
        <v>6.6419999999999995</v>
      </c>
      <c r="D190" s="1">
        <f t="shared" si="31"/>
        <v>7.6419999999999995</v>
      </c>
      <c r="E190" s="1">
        <f t="shared" si="32"/>
        <v>59.040632648699734</v>
      </c>
      <c r="F190" s="1">
        <f t="shared" si="27"/>
        <v>14</v>
      </c>
      <c r="G190" s="3">
        <f t="shared" si="28"/>
        <v>6.6419999999999995</v>
      </c>
      <c r="H190" s="1">
        <f>INDEX(Data!F$21:F$220,Graph!M190)</f>
        <v>0</v>
      </c>
      <c r="I190" s="1">
        <f>INDEX(Data!G$21:G$220,Graph!M190)</f>
        <v>2</v>
      </c>
      <c r="J190">
        <f t="shared" si="33"/>
        <v>1</v>
      </c>
      <c r="K190" s="1">
        <f t="shared" si="34"/>
        <v>0</v>
      </c>
      <c r="L190">
        <v>9</v>
      </c>
      <c r="M190">
        <v>27</v>
      </c>
    </row>
    <row r="191" spans="1:13" ht="12.75">
      <c r="A191" s="1" t="str">
        <f>INDEX(Data!B$21:B$220,Graph!M191)</f>
        <v>TFYR Macedonia</v>
      </c>
      <c r="B191" s="1">
        <f t="shared" si="29"/>
        <v>0</v>
      </c>
      <c r="C191" s="1">
        <f t="shared" si="30"/>
        <v>28.942000000000004</v>
      </c>
      <c r="D191" s="1">
        <f t="shared" si="31"/>
        <v>29.942000000000004</v>
      </c>
      <c r="E191" s="1">
        <f t="shared" si="32"/>
        <v>92.04063264869973</v>
      </c>
      <c r="F191" s="1">
        <f t="shared" si="27"/>
        <v>27</v>
      </c>
      <c r="G191" s="3">
        <f t="shared" si="28"/>
        <v>28.942000000000004</v>
      </c>
      <c r="H191" s="1">
        <f>INDEX(Data!F$21:F$220,Graph!M191)</f>
        <v>0</v>
      </c>
      <c r="I191" s="1">
        <f>INDEX(Data!G$21:G$220,Graph!M191)</f>
        <v>2</v>
      </c>
      <c r="J191">
        <f t="shared" si="33"/>
        <v>1</v>
      </c>
      <c r="K191" s="1">
        <f t="shared" si="34"/>
        <v>0</v>
      </c>
      <c r="L191">
        <v>9</v>
      </c>
      <c r="M191">
        <v>60</v>
      </c>
    </row>
    <row r="192" spans="1:13" ht="12.75">
      <c r="A192" s="1" t="str">
        <f>INDEX(Data!B$21:B$220,Graph!M192)</f>
        <v>Botswana</v>
      </c>
      <c r="B192" s="1">
        <f t="shared" si="29"/>
        <v>0.03503204867420647</v>
      </c>
      <c r="C192" s="1">
        <f t="shared" si="30"/>
        <v>3568.701</v>
      </c>
      <c r="D192" s="1">
        <f t="shared" si="31"/>
        <v>3569.601</v>
      </c>
      <c r="E192" s="1">
        <f t="shared" si="32"/>
        <v>35000156.836569384</v>
      </c>
      <c r="F192" s="1">
        <f t="shared" si="27"/>
        <v>132</v>
      </c>
      <c r="G192" s="3">
        <f t="shared" si="28"/>
        <v>3568.701</v>
      </c>
      <c r="H192" s="1">
        <f>INDEX(Data!F$21:F$220,Graph!M192)</f>
        <v>0.03503204867420647</v>
      </c>
      <c r="I192" s="1">
        <f>INDEX(Data!G$21:G$220,Graph!M192)</f>
        <v>1.8</v>
      </c>
      <c r="J192">
        <f t="shared" si="33"/>
        <v>0.9</v>
      </c>
      <c r="K192" s="1">
        <f t="shared" si="34"/>
        <v>-0.022230766264432232</v>
      </c>
      <c r="L192">
        <v>2</v>
      </c>
      <c r="M192">
        <v>128</v>
      </c>
    </row>
    <row r="193" spans="1:13" ht="12.75">
      <c r="A193" s="1" t="str">
        <f>INDEX(Data!B$21:B$220,Graph!M193)</f>
        <v>Lesotho</v>
      </c>
      <c r="B193" s="1">
        <f t="shared" si="29"/>
        <v>0.08555645865150799</v>
      </c>
      <c r="C193" s="1">
        <f t="shared" si="30"/>
        <v>3603.401</v>
      </c>
      <c r="D193" s="1">
        <f t="shared" si="31"/>
        <v>3604.301</v>
      </c>
      <c r="E193" s="1">
        <f t="shared" si="32"/>
        <v>85500173.83656938</v>
      </c>
      <c r="F193" s="1">
        <f t="shared" si="27"/>
        <v>134</v>
      </c>
      <c r="G193" s="3">
        <f t="shared" si="28"/>
        <v>3603.401</v>
      </c>
      <c r="H193" s="1">
        <f>INDEX(Data!F$21:F$220,Graph!M193)</f>
        <v>0.08555645865150799</v>
      </c>
      <c r="I193" s="1">
        <f>INDEX(Data!G$21:G$220,Graph!M193)</f>
        <v>1.8</v>
      </c>
      <c r="J193">
        <f t="shared" si="33"/>
        <v>0.9</v>
      </c>
      <c r="K193" s="1">
        <f t="shared" si="34"/>
        <v>-0.0005668434096009894</v>
      </c>
      <c r="L193">
        <v>2</v>
      </c>
      <c r="M193">
        <v>145</v>
      </c>
    </row>
    <row r="194" spans="1:13" ht="12.75">
      <c r="A194" s="1" t="str">
        <f>INDEX(Data!B$21:B$220,Graph!M194)</f>
        <v>Gambia</v>
      </c>
      <c r="B194" s="1">
        <f t="shared" si="29"/>
        <v>0.6549010626207278</v>
      </c>
      <c r="C194" s="1">
        <f t="shared" si="30"/>
        <v>3916.3910000000005</v>
      </c>
      <c r="D194" s="1">
        <f t="shared" si="31"/>
        <v>3917.0910000000003</v>
      </c>
      <c r="E194" s="1">
        <f t="shared" si="32"/>
        <v>654900177.4284428</v>
      </c>
      <c r="F194" s="1">
        <f t="shared" si="27"/>
        <v>158</v>
      </c>
      <c r="G194" s="3">
        <f t="shared" si="28"/>
        <v>3916.3910000000005</v>
      </c>
      <c r="H194" s="1">
        <f>INDEX(Data!F$21:F$220,Graph!M194)</f>
        <v>0.6549010626207278</v>
      </c>
      <c r="I194" s="1">
        <f>INDEX(Data!G$21:G$220,Graph!M194)</f>
        <v>1.4</v>
      </c>
      <c r="J194">
        <f t="shared" si="33"/>
        <v>0.7</v>
      </c>
      <c r="K194" s="1">
        <f t="shared" si="34"/>
        <v>-0.09613212558812734</v>
      </c>
      <c r="L194">
        <v>3</v>
      </c>
      <c r="M194">
        <v>155</v>
      </c>
    </row>
    <row r="195" spans="1:13" ht="12.75">
      <c r="A195" s="1" t="str">
        <f>INDEX(Data!B$21:B$220,Graph!M195)</f>
        <v>Guinea-Bissau</v>
      </c>
      <c r="B195" s="1">
        <f t="shared" si="29"/>
        <v>1.9615854740112877</v>
      </c>
      <c r="C195" s="1">
        <f t="shared" si="30"/>
        <v>4307.664000000002</v>
      </c>
      <c r="D195" s="1">
        <f t="shared" si="31"/>
        <v>4308.364000000001</v>
      </c>
      <c r="E195" s="1">
        <f t="shared" si="32"/>
        <v>1961500194.4284427</v>
      </c>
      <c r="F195" s="1">
        <f t="shared" si="27"/>
        <v>177</v>
      </c>
      <c r="G195" s="3">
        <f t="shared" si="28"/>
        <v>4307.664000000002</v>
      </c>
      <c r="H195" s="1">
        <f>INDEX(Data!F$21:F$220,Graph!M195)</f>
        <v>1.9615854740112877</v>
      </c>
      <c r="I195" s="1">
        <f>INDEX(Data!G$21:G$220,Graph!M195)</f>
        <v>1.4</v>
      </c>
      <c r="J195">
        <f t="shared" si="33"/>
        <v>0.7</v>
      </c>
      <c r="K195" s="1">
        <f t="shared" si="34"/>
        <v>-0.08073603517476813</v>
      </c>
      <c r="L195">
        <v>3</v>
      </c>
      <c r="M195">
        <v>172</v>
      </c>
    </row>
    <row r="196" spans="1:13" ht="12.75">
      <c r="A196" s="1" t="str">
        <f>INDEX(Data!B$21:B$220,Graph!M196)</f>
        <v>Estonia</v>
      </c>
      <c r="B196" s="1">
        <f t="shared" si="29"/>
        <v>0</v>
      </c>
      <c r="C196" s="1">
        <f t="shared" si="30"/>
        <v>4.992</v>
      </c>
      <c r="D196" s="1">
        <f t="shared" si="31"/>
        <v>5.642</v>
      </c>
      <c r="E196" s="1">
        <f t="shared" si="32"/>
        <v>56.82641122165482</v>
      </c>
      <c r="F196" s="1">
        <f t="shared" si="27"/>
        <v>13</v>
      </c>
      <c r="G196" s="3">
        <f t="shared" si="28"/>
        <v>4.992</v>
      </c>
      <c r="H196" s="1">
        <f>INDEX(Data!F$21:F$220,Graph!M196)</f>
        <v>0</v>
      </c>
      <c r="I196" s="1">
        <f>INDEX(Data!G$21:G$220,Graph!M196)</f>
        <v>1.3</v>
      </c>
      <c r="J196">
        <f t="shared" si="33"/>
        <v>0.65</v>
      </c>
      <c r="K196" s="1">
        <f t="shared" si="34"/>
        <v>0</v>
      </c>
      <c r="L196">
        <v>9</v>
      </c>
      <c r="M196">
        <v>36</v>
      </c>
    </row>
    <row r="197" spans="1:13" ht="12.75">
      <c r="A197" s="1" t="str">
        <f>INDEX(Data!B$21:B$220,Graph!M197)</f>
        <v>Gabon</v>
      </c>
      <c r="B197" s="1">
        <f t="shared" si="29"/>
        <v>0.09715873854422677</v>
      </c>
      <c r="C197" s="1">
        <f t="shared" si="30"/>
        <v>3624.251</v>
      </c>
      <c r="D197" s="1">
        <f t="shared" si="31"/>
        <v>3624.9010000000003</v>
      </c>
      <c r="E197" s="1">
        <f t="shared" si="32"/>
        <v>97100142.82641122</v>
      </c>
      <c r="F197" s="1">
        <f t="shared" si="27"/>
        <v>136</v>
      </c>
      <c r="G197" s="3">
        <f t="shared" si="28"/>
        <v>3624.251</v>
      </c>
      <c r="H197" s="1">
        <f>INDEX(Data!F$21:F$220,Graph!M197)</f>
        <v>0.09715873854422677</v>
      </c>
      <c r="I197" s="1">
        <f>INDEX(Data!G$21:G$220,Graph!M197)</f>
        <v>1.3</v>
      </c>
      <c r="J197">
        <f t="shared" si="33"/>
        <v>0.65</v>
      </c>
      <c r="K197" s="1">
        <f t="shared" si="34"/>
        <v>-0.010326170302275131</v>
      </c>
      <c r="L197">
        <v>1</v>
      </c>
      <c r="M197">
        <v>122</v>
      </c>
    </row>
    <row r="198" spans="1:13" ht="12.75">
      <c r="A198" s="1" t="str">
        <f>INDEX(Data!B$21:B$220,Graph!M198)</f>
        <v>Trinidad &amp; Tobago</v>
      </c>
      <c r="B198" s="1">
        <f t="shared" si="29"/>
        <v>0</v>
      </c>
      <c r="C198" s="1">
        <f t="shared" si="30"/>
        <v>17.292</v>
      </c>
      <c r="D198" s="1">
        <f t="shared" si="31"/>
        <v>17.942</v>
      </c>
      <c r="E198" s="1">
        <f t="shared" si="32"/>
        <v>74.82641122165482</v>
      </c>
      <c r="F198" s="1">
        <f t="shared" si="27"/>
        <v>20</v>
      </c>
      <c r="G198" s="3">
        <f t="shared" si="28"/>
        <v>17.292</v>
      </c>
      <c r="H198" s="1">
        <f>INDEX(Data!F$21:F$220,Graph!M198)</f>
        <v>0</v>
      </c>
      <c r="I198" s="1">
        <f>INDEX(Data!G$21:G$220,Graph!M198)</f>
        <v>1.3</v>
      </c>
      <c r="J198">
        <f t="shared" si="33"/>
        <v>0.65</v>
      </c>
      <c r="K198" s="1">
        <f t="shared" si="34"/>
        <v>0</v>
      </c>
      <c r="L198">
        <v>8</v>
      </c>
      <c r="M198">
        <v>54</v>
      </c>
    </row>
    <row r="199" spans="1:13" ht="12.75">
      <c r="A199" s="1" t="str">
        <f>INDEX(Data!B$21:B$220,Graph!M199)</f>
        <v>Mauritius</v>
      </c>
      <c r="B199" s="1">
        <f t="shared" si="29"/>
        <v>0</v>
      </c>
      <c r="C199" s="1">
        <f t="shared" si="30"/>
        <v>24.942000000000004</v>
      </c>
      <c r="D199" s="1">
        <f t="shared" si="31"/>
        <v>25.542000000000005</v>
      </c>
      <c r="E199" s="1">
        <f t="shared" si="32"/>
        <v>83.22437958921984</v>
      </c>
      <c r="F199" s="1">
        <f t="shared" si="27"/>
        <v>24</v>
      </c>
      <c r="G199" s="3">
        <f t="shared" si="28"/>
        <v>24.942000000000004</v>
      </c>
      <c r="H199" s="1">
        <f>INDEX(Data!F$21:F$220,Graph!M199)</f>
        <v>0</v>
      </c>
      <c r="I199" s="1">
        <f>INDEX(Data!G$21:G$220,Graph!M199)</f>
        <v>1.2</v>
      </c>
      <c r="J199">
        <f t="shared" si="33"/>
        <v>0.6</v>
      </c>
      <c r="K199" s="1">
        <f t="shared" si="34"/>
        <v>0</v>
      </c>
      <c r="L199">
        <v>2</v>
      </c>
      <c r="M199">
        <v>64</v>
      </c>
    </row>
    <row r="200" spans="1:13" ht="12.75">
      <c r="A200" s="1" t="str">
        <f>INDEX(Data!B$21:B$220,Graph!M200)</f>
        <v>Swaziland</v>
      </c>
      <c r="B200" s="1">
        <f t="shared" si="29"/>
        <v>0</v>
      </c>
      <c r="C200" s="1">
        <f t="shared" si="30"/>
        <v>121.79199999999999</v>
      </c>
      <c r="D200" s="1">
        <f t="shared" si="31"/>
        <v>122.34199999999998</v>
      </c>
      <c r="E200" s="1">
        <f t="shared" si="32"/>
        <v>154.62234795678486</v>
      </c>
      <c r="F200" s="1">
        <f t="shared" si="27"/>
        <v>56</v>
      </c>
      <c r="G200" s="3">
        <f t="shared" si="28"/>
        <v>121.79199999999999</v>
      </c>
      <c r="H200" s="1">
        <f>INDEX(Data!F$21:F$220,Graph!M200)</f>
        <v>0</v>
      </c>
      <c r="I200" s="1">
        <f>INDEX(Data!G$21:G$220,Graph!M200)</f>
        <v>1.1</v>
      </c>
      <c r="J200">
        <f t="shared" si="33"/>
        <v>0.55</v>
      </c>
      <c r="K200" s="1">
        <f t="shared" si="34"/>
        <v>0</v>
      </c>
      <c r="L200">
        <v>2</v>
      </c>
      <c r="M200">
        <v>137</v>
      </c>
    </row>
    <row r="201" spans="1:13" ht="12.75">
      <c r="A201" s="1" t="str">
        <f>INDEX(Data!B$21:B$220,Graph!M201)</f>
        <v>Cyprus</v>
      </c>
      <c r="B201" s="1">
        <f t="shared" si="29"/>
        <v>0</v>
      </c>
      <c r="C201" s="1">
        <f t="shared" si="30"/>
        <v>2.242</v>
      </c>
      <c r="D201" s="1">
        <f t="shared" si="31"/>
        <v>2.642</v>
      </c>
      <c r="E201" s="1">
        <f t="shared" si="32"/>
        <v>42.81625305947989</v>
      </c>
      <c r="F201" s="1">
        <f t="shared" si="27"/>
        <v>8</v>
      </c>
      <c r="G201" s="3">
        <f t="shared" si="28"/>
        <v>2.242</v>
      </c>
      <c r="H201" s="1">
        <f>INDEX(Data!F$21:F$220,Graph!M201)</f>
        <v>0</v>
      </c>
      <c r="I201" s="1">
        <f>INDEX(Data!G$21:G$220,Graph!M201)</f>
        <v>0.8</v>
      </c>
      <c r="J201">
        <f t="shared" si="33"/>
        <v>0.4</v>
      </c>
      <c r="K201" s="1">
        <f t="shared" si="34"/>
        <v>0</v>
      </c>
      <c r="L201">
        <v>9</v>
      </c>
      <c r="M201">
        <v>30</v>
      </c>
    </row>
    <row r="202" spans="1:13" ht="12.75">
      <c r="A202" s="1" t="str">
        <f>INDEX(Data!B$21:B$220,Graph!M202)</f>
        <v>Fiji</v>
      </c>
      <c r="B202" s="1">
        <f t="shared" si="29"/>
        <v>0</v>
      </c>
      <c r="C202" s="1">
        <f t="shared" si="30"/>
        <v>34.542</v>
      </c>
      <c r="D202" s="1">
        <f t="shared" si="31"/>
        <v>34.942</v>
      </c>
      <c r="E202" s="1">
        <f t="shared" si="32"/>
        <v>93.81625305947989</v>
      </c>
      <c r="F202" s="1">
        <f t="shared" si="27"/>
        <v>29</v>
      </c>
      <c r="G202" s="3">
        <f t="shared" si="28"/>
        <v>34.542</v>
      </c>
      <c r="H202" s="1">
        <f>INDEX(Data!F$21:F$220,Graph!M202)</f>
        <v>0</v>
      </c>
      <c r="I202" s="1">
        <f>INDEX(Data!G$21:G$220,Graph!M202)</f>
        <v>0.8</v>
      </c>
      <c r="J202">
        <f t="shared" si="33"/>
        <v>0.4</v>
      </c>
      <c r="K202" s="1">
        <f t="shared" si="34"/>
        <v>0</v>
      </c>
      <c r="L202">
        <v>5</v>
      </c>
      <c r="M202">
        <v>81</v>
      </c>
    </row>
    <row r="203" spans="1:13" ht="12.75">
      <c r="A203" s="1" t="str">
        <f>INDEX(Data!B$21:B$220,Graph!M203)</f>
        <v>Guyana</v>
      </c>
      <c r="B203" s="1">
        <f t="shared" si="29"/>
        <v>0</v>
      </c>
      <c r="C203" s="1">
        <f t="shared" si="30"/>
        <v>67.042</v>
      </c>
      <c r="D203" s="1">
        <f t="shared" si="31"/>
        <v>67.44200000000001</v>
      </c>
      <c r="E203" s="1">
        <f t="shared" si="32"/>
        <v>116.81625305947989</v>
      </c>
      <c r="F203" s="1">
        <f t="shared" si="27"/>
        <v>42</v>
      </c>
      <c r="G203" s="3">
        <f t="shared" si="28"/>
        <v>67.042</v>
      </c>
      <c r="H203" s="1">
        <f>INDEX(Data!F$21:F$220,Graph!M203)</f>
        <v>0</v>
      </c>
      <c r="I203" s="1">
        <f>INDEX(Data!G$21:G$220,Graph!M203)</f>
        <v>0.8</v>
      </c>
      <c r="J203">
        <f t="shared" si="33"/>
        <v>0.4</v>
      </c>
      <c r="K203" s="1">
        <f t="shared" si="34"/>
        <v>0</v>
      </c>
      <c r="L203">
        <v>8</v>
      </c>
      <c r="M203">
        <v>104</v>
      </c>
    </row>
    <row r="204" spans="1:13" ht="12.75">
      <c r="A204" s="1" t="str">
        <f>INDEX(Data!B$21:B$220,Graph!M204)</f>
        <v>Bahrain</v>
      </c>
      <c r="B204" s="1">
        <f t="shared" si="29"/>
        <v>0</v>
      </c>
      <c r="C204" s="1">
        <f t="shared" si="30"/>
        <v>2.992</v>
      </c>
      <c r="D204" s="1">
        <f t="shared" si="31"/>
        <v>3.342</v>
      </c>
      <c r="E204" s="1">
        <f t="shared" si="32"/>
        <v>51.214221427044905</v>
      </c>
      <c r="F204" s="1">
        <f t="shared" si="27"/>
        <v>9</v>
      </c>
      <c r="G204" s="3">
        <f t="shared" si="28"/>
        <v>2.992</v>
      </c>
      <c r="H204" s="1">
        <f>INDEX(Data!F$21:F$220,Graph!M204)</f>
        <v>0</v>
      </c>
      <c r="I204" s="1">
        <f>INDEX(Data!G$21:G$220,Graph!M204)</f>
        <v>0.7</v>
      </c>
      <c r="J204">
        <f t="shared" si="33"/>
        <v>0.35</v>
      </c>
      <c r="K204" s="1">
        <f t="shared" si="34"/>
        <v>0</v>
      </c>
      <c r="L204">
        <v>6</v>
      </c>
      <c r="M204">
        <v>40</v>
      </c>
    </row>
    <row r="205" spans="1:13" ht="12.75">
      <c r="A205" s="1" t="str">
        <f>INDEX(Data!B$21:B$220,Graph!M205)</f>
        <v>Comoros</v>
      </c>
      <c r="B205" s="1">
        <f t="shared" si="29"/>
        <v>0.31095701641965534</v>
      </c>
      <c r="C205" s="1">
        <f t="shared" si="30"/>
        <v>3770.1310000000003</v>
      </c>
      <c r="D205" s="1">
        <f t="shared" si="31"/>
        <v>3770.481</v>
      </c>
      <c r="E205" s="1">
        <f t="shared" si="32"/>
        <v>310900147.2142214</v>
      </c>
      <c r="F205" s="1">
        <f t="shared" si="27"/>
        <v>149</v>
      </c>
      <c r="G205" s="3">
        <f t="shared" si="28"/>
        <v>3770.1310000000003</v>
      </c>
      <c r="H205" s="1">
        <f>INDEX(Data!F$21:F$220,Graph!M205)</f>
        <v>0.31095701641965534</v>
      </c>
      <c r="I205" s="1">
        <f>INDEX(Data!G$21:G$220,Graph!M205)</f>
        <v>0.7</v>
      </c>
      <c r="J205">
        <f t="shared" si="33"/>
        <v>0.35</v>
      </c>
      <c r="K205" s="1">
        <f t="shared" si="34"/>
        <v>-0.014628060052550629</v>
      </c>
      <c r="L205">
        <v>2</v>
      </c>
      <c r="M205">
        <v>136</v>
      </c>
    </row>
    <row r="206" spans="1:13" ht="12.75">
      <c r="A206" s="1" t="str">
        <f>INDEX(Data!B$21:B$220,Graph!M206)</f>
        <v>Djibouti</v>
      </c>
      <c r="B206" s="1">
        <f t="shared" si="29"/>
        <v>0.15476389843330426</v>
      </c>
      <c r="C206" s="1">
        <f t="shared" si="30"/>
        <v>3702.1310000000003</v>
      </c>
      <c r="D206" s="1">
        <f t="shared" si="31"/>
        <v>3702.481</v>
      </c>
      <c r="E206" s="1">
        <f t="shared" si="32"/>
        <v>154700165.21422142</v>
      </c>
      <c r="F206" s="1">
        <f t="shared" si="27"/>
        <v>143</v>
      </c>
      <c r="G206" s="3">
        <f t="shared" si="28"/>
        <v>3702.1310000000003</v>
      </c>
      <c r="H206" s="1">
        <f>INDEX(Data!F$21:F$220,Graph!M206)</f>
        <v>0.15476389843330426</v>
      </c>
      <c r="I206" s="1">
        <f>INDEX(Data!G$21:G$220,Graph!M206)</f>
        <v>0.7</v>
      </c>
      <c r="J206">
        <f t="shared" si="33"/>
        <v>0.35</v>
      </c>
      <c r="K206" s="1">
        <f t="shared" si="34"/>
        <v>-0.025912199094883376</v>
      </c>
      <c r="L206">
        <v>2</v>
      </c>
      <c r="M206">
        <v>154</v>
      </c>
    </row>
    <row r="207" spans="1:13" ht="12.75">
      <c r="A207" s="1" t="str">
        <f>INDEX(Data!B$21:B$220,Graph!M207)</f>
        <v>Timor-Leste</v>
      </c>
      <c r="B207" s="1">
        <f t="shared" si="29"/>
        <v>6.852100824407554</v>
      </c>
      <c r="C207" s="1">
        <f t="shared" si="30"/>
        <v>6157.924000000001</v>
      </c>
      <c r="D207" s="1">
        <f t="shared" si="31"/>
        <v>6158.274000000001</v>
      </c>
      <c r="E207" s="1">
        <f t="shared" si="32"/>
        <v>6852100169.214221</v>
      </c>
      <c r="F207" s="1">
        <f aca="true" t="shared" si="35" ref="F207:F238">RANK(E207,E$47:E$246,1)</f>
        <v>196</v>
      </c>
      <c r="G207" s="3">
        <f aca="true" t="shared" si="36" ref="G207:G238">C207</f>
        <v>6157.924000000001</v>
      </c>
      <c r="H207" s="1">
        <f>INDEX(Data!F$21:F$220,Graph!M207)</f>
        <v>6.852100824407554</v>
      </c>
      <c r="I207" s="1">
        <f>INDEX(Data!G$21:G$220,Graph!M207)</f>
        <v>0.7</v>
      </c>
      <c r="J207">
        <f t="shared" si="33"/>
        <v>0.35</v>
      </c>
      <c r="K207" s="1">
        <f t="shared" si="34"/>
        <v>-0.5650129024697712</v>
      </c>
      <c r="L207">
        <v>5</v>
      </c>
      <c r="M207">
        <v>158</v>
      </c>
    </row>
    <row r="208" spans="1:13" ht="12.75">
      <c r="A208" s="1" t="str">
        <f>INDEX(Data!B$21:B$220,Graph!M208)</f>
        <v>Qatar</v>
      </c>
      <c r="B208" s="1">
        <f t="shared" si="29"/>
        <v>0</v>
      </c>
      <c r="C208" s="1">
        <f t="shared" si="30"/>
        <v>4.042</v>
      </c>
      <c r="D208" s="1">
        <f t="shared" si="31"/>
        <v>4.342</v>
      </c>
      <c r="E208" s="1">
        <f t="shared" si="32"/>
        <v>56.61218979460992</v>
      </c>
      <c r="F208" s="1">
        <f t="shared" si="35"/>
        <v>12</v>
      </c>
      <c r="G208" s="3">
        <f t="shared" si="36"/>
        <v>4.042</v>
      </c>
      <c r="H208" s="1">
        <f>INDEX(Data!F$21:F$220,Graph!M208)</f>
        <v>0</v>
      </c>
      <c r="I208" s="1">
        <f>INDEX(Data!G$21:G$220,Graph!M208)</f>
        <v>0.6</v>
      </c>
      <c r="J208">
        <f t="shared" si="33"/>
        <v>0.3</v>
      </c>
      <c r="K208" s="1">
        <f t="shared" si="34"/>
        <v>0</v>
      </c>
      <c r="L208">
        <v>6</v>
      </c>
      <c r="M208">
        <v>47</v>
      </c>
    </row>
    <row r="209" spans="1:13" ht="12.75">
      <c r="A209" s="1" t="str">
        <f>INDEX(Data!B$21:B$220,Graph!M209)</f>
        <v>Cape Verde</v>
      </c>
      <c r="B209" s="1">
        <f t="shared" si="29"/>
        <v>0</v>
      </c>
      <c r="C209" s="1">
        <f t="shared" si="30"/>
        <v>63.292</v>
      </c>
      <c r="D209" s="1">
        <f t="shared" si="31"/>
        <v>63.542</v>
      </c>
      <c r="E209" s="1">
        <f t="shared" si="32"/>
        <v>113.01015816217493</v>
      </c>
      <c r="F209" s="1">
        <f t="shared" si="35"/>
        <v>40</v>
      </c>
      <c r="G209" s="3">
        <f t="shared" si="36"/>
        <v>63.292</v>
      </c>
      <c r="H209" s="1">
        <f>INDEX(Data!F$21:F$220,Graph!M209)</f>
        <v>0</v>
      </c>
      <c r="I209" s="1">
        <f>INDEX(Data!G$21:G$220,Graph!M209)</f>
        <v>0.5</v>
      </c>
      <c r="J209">
        <f t="shared" si="33"/>
        <v>0.25</v>
      </c>
      <c r="K209" s="1">
        <f t="shared" si="34"/>
        <v>0</v>
      </c>
      <c r="L209">
        <v>3</v>
      </c>
      <c r="M209">
        <v>105</v>
      </c>
    </row>
    <row r="210" spans="1:13" ht="12.75">
      <c r="A210" s="1" t="str">
        <f>INDEX(Data!B$21:B$220,Graph!M210)</f>
        <v>Equatorial Guinea</v>
      </c>
      <c r="B210" s="1">
        <f t="shared" si="29"/>
        <v>1.3839500040527144</v>
      </c>
      <c r="C210" s="1">
        <f t="shared" si="30"/>
        <v>4228.941000000002</v>
      </c>
      <c r="D210" s="1">
        <f t="shared" si="31"/>
        <v>4229.191000000002</v>
      </c>
      <c r="E210" s="1">
        <f t="shared" si="32"/>
        <v>1383900117.010158</v>
      </c>
      <c r="F210" s="1">
        <f t="shared" si="35"/>
        <v>171</v>
      </c>
      <c r="G210" s="3">
        <f t="shared" si="36"/>
        <v>4228.941000000002</v>
      </c>
      <c r="H210" s="1">
        <f>INDEX(Data!F$21:F$220,Graph!M210)</f>
        <v>1.3839500040527144</v>
      </c>
      <c r="I210" s="1">
        <f>INDEX(Data!G$21:G$220,Graph!M210)</f>
        <v>0.5</v>
      </c>
      <c r="J210">
        <f t="shared" si="33"/>
        <v>0.25</v>
      </c>
      <c r="K210" s="1">
        <f t="shared" si="34"/>
        <v>-0.1355489022888383</v>
      </c>
      <c r="L210">
        <v>1</v>
      </c>
      <c r="M210">
        <v>109</v>
      </c>
    </row>
    <row r="211" spans="1:13" ht="12.75">
      <c r="A211" s="1" t="str">
        <f>INDEX(Data!B$21:B$220,Graph!M211)</f>
        <v>Solomon Islands</v>
      </c>
      <c r="B211" s="1">
        <f t="shared" si="29"/>
        <v>0</v>
      </c>
      <c r="C211" s="1">
        <f t="shared" si="30"/>
        <v>103.79199999999999</v>
      </c>
      <c r="D211" s="1">
        <f t="shared" si="31"/>
        <v>104.04199999999999</v>
      </c>
      <c r="E211" s="1">
        <f t="shared" si="32"/>
        <v>132.01015816217495</v>
      </c>
      <c r="F211" s="1">
        <f t="shared" si="35"/>
        <v>52</v>
      </c>
      <c r="G211" s="3">
        <f t="shared" si="36"/>
        <v>103.79199999999999</v>
      </c>
      <c r="H211" s="1">
        <f>INDEX(Data!F$21:F$220,Graph!M211)</f>
        <v>0</v>
      </c>
      <c r="I211" s="1">
        <f>INDEX(Data!G$21:G$220,Graph!M211)</f>
        <v>0.5</v>
      </c>
      <c r="J211">
        <f t="shared" si="33"/>
        <v>0.25</v>
      </c>
      <c r="K211" s="1">
        <f t="shared" si="34"/>
        <v>0</v>
      </c>
      <c r="L211">
        <v>5</v>
      </c>
      <c r="M211">
        <v>124</v>
      </c>
    </row>
    <row r="212" spans="1:13" ht="12.75">
      <c r="A212" s="1" t="str">
        <f>INDEX(Data!B$21:B$220,Graph!M212)</f>
        <v>Luxembourg</v>
      </c>
      <c r="B212" s="1">
        <f t="shared" si="29"/>
        <v>0</v>
      </c>
      <c r="C212" s="1">
        <f t="shared" si="30"/>
        <v>0.5</v>
      </c>
      <c r="D212" s="1">
        <f t="shared" si="31"/>
        <v>0.7</v>
      </c>
      <c r="E212" s="1">
        <f t="shared" si="32"/>
        <v>21.408126529739945</v>
      </c>
      <c r="F212" s="1">
        <f t="shared" si="35"/>
        <v>2</v>
      </c>
      <c r="G212" s="3">
        <f t="shared" si="36"/>
        <v>0.5</v>
      </c>
      <c r="H212" s="1">
        <f>INDEX(Data!F$21:F$220,Graph!M212)</f>
        <v>0</v>
      </c>
      <c r="I212" s="1">
        <f>INDEX(Data!G$21:G$220,Graph!M212)</f>
        <v>0.4</v>
      </c>
      <c r="J212">
        <f t="shared" si="33"/>
        <v>0.2</v>
      </c>
      <c r="K212" s="1">
        <f t="shared" si="34"/>
        <v>0</v>
      </c>
      <c r="L212">
        <v>11</v>
      </c>
      <c r="M212">
        <v>15</v>
      </c>
    </row>
    <row r="213" spans="1:13" ht="12.75">
      <c r="A213" s="1" t="str">
        <f>INDEX(Data!B$21:B$220,Graph!M213)</f>
        <v>Malta</v>
      </c>
      <c r="B213" s="1">
        <f t="shared" si="29"/>
        <v>0</v>
      </c>
      <c r="C213" s="1">
        <f t="shared" si="30"/>
        <v>1.3</v>
      </c>
      <c r="D213" s="1">
        <f t="shared" si="31"/>
        <v>1.5</v>
      </c>
      <c r="E213" s="1">
        <f t="shared" si="32"/>
        <v>37.408126529739945</v>
      </c>
      <c r="F213" s="1">
        <f t="shared" si="35"/>
        <v>5</v>
      </c>
      <c r="G213" s="3">
        <f t="shared" si="36"/>
        <v>1.3</v>
      </c>
      <c r="H213" s="1">
        <f>INDEX(Data!F$21:F$220,Graph!M213)</f>
        <v>0</v>
      </c>
      <c r="I213" s="1">
        <f>INDEX(Data!G$21:G$220,Graph!M213)</f>
        <v>0.4</v>
      </c>
      <c r="J213">
        <f t="shared" si="33"/>
        <v>0.2</v>
      </c>
      <c r="K213" s="1">
        <f t="shared" si="34"/>
        <v>0</v>
      </c>
      <c r="L213">
        <v>11</v>
      </c>
      <c r="M213">
        <v>31</v>
      </c>
    </row>
    <row r="214" spans="1:13" ht="12.75">
      <c r="A214" s="1" t="str">
        <f>INDEX(Data!B$21:B$220,Graph!M214)</f>
        <v>Suriname</v>
      </c>
      <c r="B214" s="1">
        <f t="shared" si="29"/>
        <v>0</v>
      </c>
      <c r="C214" s="1">
        <f t="shared" si="30"/>
        <v>16.442</v>
      </c>
      <c r="D214" s="1">
        <f t="shared" si="31"/>
        <v>16.642</v>
      </c>
      <c r="E214" s="1">
        <f t="shared" si="32"/>
        <v>73.40812652973995</v>
      </c>
      <c r="F214" s="1">
        <f t="shared" si="35"/>
        <v>19</v>
      </c>
      <c r="G214" s="3">
        <f t="shared" si="36"/>
        <v>16.442</v>
      </c>
      <c r="H214" s="1">
        <f>INDEX(Data!F$21:F$220,Graph!M214)</f>
        <v>0</v>
      </c>
      <c r="I214" s="1">
        <f>INDEX(Data!G$21:G$220,Graph!M214)</f>
        <v>0.4</v>
      </c>
      <c r="J214">
        <f t="shared" si="33"/>
        <v>0.2</v>
      </c>
      <c r="K214" s="1">
        <f t="shared" si="34"/>
        <v>0</v>
      </c>
      <c r="L214">
        <v>8</v>
      </c>
      <c r="M214">
        <v>67</v>
      </c>
    </row>
    <row r="215" spans="1:13" ht="12.75">
      <c r="A215" s="1" t="str">
        <f>INDEX(Data!B$21:B$220,Graph!M215)</f>
        <v>Bahamas</v>
      </c>
      <c r="B215" s="1">
        <f t="shared" si="29"/>
        <v>0</v>
      </c>
      <c r="C215" s="1">
        <f t="shared" si="30"/>
        <v>3.492</v>
      </c>
      <c r="D215" s="1">
        <f t="shared" si="31"/>
        <v>3.642</v>
      </c>
      <c r="E215" s="1">
        <f t="shared" si="32"/>
        <v>55.80609489730496</v>
      </c>
      <c r="F215" s="1">
        <f t="shared" si="35"/>
        <v>10</v>
      </c>
      <c r="G215" s="3">
        <f t="shared" si="36"/>
        <v>3.492</v>
      </c>
      <c r="H215" s="1">
        <f>INDEX(Data!F$21:F$220,Graph!M215)</f>
        <v>0</v>
      </c>
      <c r="I215" s="1">
        <f>INDEX(Data!G$21:G$220,Graph!M215)</f>
        <v>0.3</v>
      </c>
      <c r="J215">
        <f t="shared" si="33"/>
        <v>0.15</v>
      </c>
      <c r="K215" s="1">
        <f t="shared" si="34"/>
        <v>0</v>
      </c>
      <c r="L215">
        <v>10</v>
      </c>
      <c r="M215">
        <v>51</v>
      </c>
    </row>
    <row r="216" spans="1:13" ht="12.75">
      <c r="A216" s="1" t="str">
        <f>INDEX(Data!B$21:B$220,Graph!M216)</f>
        <v>Barbados</v>
      </c>
      <c r="B216" s="1">
        <f t="shared" si="29"/>
        <v>0</v>
      </c>
      <c r="C216" s="1">
        <f t="shared" si="30"/>
        <v>0.85</v>
      </c>
      <c r="D216" s="1">
        <f t="shared" si="31"/>
        <v>1</v>
      </c>
      <c r="E216" s="1">
        <f t="shared" si="32"/>
        <v>33.80609489730496</v>
      </c>
      <c r="F216" s="1">
        <f t="shared" si="35"/>
        <v>3</v>
      </c>
      <c r="G216" s="3">
        <f t="shared" si="36"/>
        <v>0.85</v>
      </c>
      <c r="H216" s="1">
        <f>INDEX(Data!F$21:F$220,Graph!M216)</f>
        <v>0</v>
      </c>
      <c r="I216" s="1">
        <f>INDEX(Data!G$21:G$220,Graph!M216)</f>
        <v>0.3</v>
      </c>
      <c r="J216">
        <f t="shared" si="33"/>
        <v>0.15</v>
      </c>
      <c r="K216" s="1">
        <f t="shared" si="34"/>
        <v>0</v>
      </c>
      <c r="L216">
        <v>8</v>
      </c>
      <c r="M216">
        <v>29</v>
      </c>
    </row>
    <row r="217" spans="1:13" ht="12.75">
      <c r="A217" s="1" t="str">
        <f>INDEX(Data!B$21:B$220,Graph!M217)</f>
        <v>Belize</v>
      </c>
      <c r="B217" s="1">
        <f t="shared" si="29"/>
        <v>0</v>
      </c>
      <c r="C217" s="1">
        <f t="shared" si="30"/>
        <v>55.692</v>
      </c>
      <c r="D217" s="1">
        <f t="shared" si="31"/>
        <v>55.842</v>
      </c>
      <c r="E217" s="1">
        <f t="shared" si="32"/>
        <v>103.80609489730496</v>
      </c>
      <c r="F217" s="1">
        <f t="shared" si="35"/>
        <v>37</v>
      </c>
      <c r="G217" s="3">
        <f t="shared" si="36"/>
        <v>55.692</v>
      </c>
      <c r="H217" s="1">
        <f>INDEX(Data!F$21:F$220,Graph!M217)</f>
        <v>0</v>
      </c>
      <c r="I217" s="1">
        <f>INDEX(Data!G$21:G$220,Graph!M217)</f>
        <v>0.3</v>
      </c>
      <c r="J217">
        <f t="shared" si="33"/>
        <v>0.15</v>
      </c>
      <c r="K217" s="1">
        <f t="shared" si="34"/>
        <v>0</v>
      </c>
      <c r="L217">
        <v>8</v>
      </c>
      <c r="M217">
        <v>99</v>
      </c>
    </row>
    <row r="218" spans="1:13" ht="12.75">
      <c r="A218" s="1" t="str">
        <f>INDEX(Data!B$21:B$220,Graph!M218)</f>
        <v>Brunei Darussalam</v>
      </c>
      <c r="B218" s="1">
        <f t="shared" si="29"/>
        <v>0</v>
      </c>
      <c r="C218" s="1">
        <f t="shared" si="30"/>
        <v>1.65</v>
      </c>
      <c r="D218" s="1">
        <f t="shared" si="31"/>
        <v>1.7999999999999998</v>
      </c>
      <c r="E218" s="1">
        <f t="shared" si="32"/>
        <v>37.80609489730496</v>
      </c>
      <c r="F218" s="1">
        <f t="shared" si="35"/>
        <v>6</v>
      </c>
      <c r="G218" s="3">
        <f t="shared" si="36"/>
        <v>1.65</v>
      </c>
      <c r="H218" s="1">
        <f>INDEX(Data!F$21:F$220,Graph!M218)</f>
        <v>0</v>
      </c>
      <c r="I218" s="1">
        <f>INDEX(Data!G$21:G$220,Graph!M218)</f>
        <v>0.3</v>
      </c>
      <c r="J218">
        <f t="shared" si="33"/>
        <v>0.15</v>
      </c>
      <c r="K218" s="1">
        <f t="shared" si="34"/>
        <v>0</v>
      </c>
      <c r="L218">
        <v>5</v>
      </c>
      <c r="M218">
        <v>33</v>
      </c>
    </row>
    <row r="219" spans="1:13" ht="12.75">
      <c r="A219" s="1" t="str">
        <f>INDEX(Data!B$21:B$220,Graph!M219)</f>
        <v>Iceland</v>
      </c>
      <c r="B219" s="1">
        <f t="shared" si="29"/>
        <v>0</v>
      </c>
      <c r="C219" s="1">
        <f t="shared" si="30"/>
        <v>0.15</v>
      </c>
      <c r="D219" s="1">
        <f t="shared" si="31"/>
        <v>0.3</v>
      </c>
      <c r="E219" s="1">
        <f t="shared" si="32"/>
        <v>11.806094897304959</v>
      </c>
      <c r="F219" s="1">
        <f t="shared" si="35"/>
        <v>1</v>
      </c>
      <c r="G219" s="3">
        <f t="shared" si="36"/>
        <v>0.15</v>
      </c>
      <c r="H219" s="1">
        <f>INDEX(Data!F$21:F$220,Graph!M219)</f>
        <v>0</v>
      </c>
      <c r="I219" s="1">
        <f>INDEX(Data!G$21:G$220,Graph!M219)</f>
        <v>0.3</v>
      </c>
      <c r="J219">
        <f t="shared" si="33"/>
        <v>0.15</v>
      </c>
      <c r="K219" s="1">
        <f t="shared" si="34"/>
        <v>0</v>
      </c>
      <c r="L219">
        <v>11</v>
      </c>
      <c r="M219">
        <v>7</v>
      </c>
    </row>
    <row r="220" spans="1:13" ht="12.75">
      <c r="A220" s="1" t="str">
        <f>INDEX(Data!B$21:B$220,Graph!M220)</f>
        <v>Maldives</v>
      </c>
      <c r="B220" s="1">
        <f t="shared" si="29"/>
        <v>5.02503941239119</v>
      </c>
      <c r="C220" s="1">
        <f t="shared" si="30"/>
        <v>5070.583000000001</v>
      </c>
      <c r="D220" s="1">
        <f t="shared" si="31"/>
        <v>5070.733000000001</v>
      </c>
      <c r="E220" s="1">
        <f t="shared" si="32"/>
        <v>5025000088.806095</v>
      </c>
      <c r="F220" s="1">
        <f t="shared" si="35"/>
        <v>191</v>
      </c>
      <c r="G220" s="3">
        <f t="shared" si="36"/>
        <v>5070.583000000001</v>
      </c>
      <c r="H220" s="1">
        <f>INDEX(Data!F$21:F$220,Graph!M220)</f>
        <v>5.02503941239119</v>
      </c>
      <c r="I220" s="1">
        <f>INDEX(Data!G$21:G$220,Graph!M220)</f>
        <v>0.3</v>
      </c>
      <c r="J220">
        <f t="shared" si="33"/>
        <v>0.15</v>
      </c>
      <c r="K220" s="1">
        <f t="shared" si="34"/>
        <v>-0.24151482513917966</v>
      </c>
      <c r="L220">
        <v>4</v>
      </c>
      <c r="M220">
        <v>84</v>
      </c>
    </row>
    <row r="221" spans="1:13" ht="12.75">
      <c r="A221" s="1" t="str">
        <f>INDEX(Data!B$21:B$220,Graph!M221)</f>
        <v>Western Sahara</v>
      </c>
      <c r="B221" s="1">
        <f t="shared" si="29"/>
        <v>1.521426638225482</v>
      </c>
      <c r="C221" s="1">
        <f t="shared" si="30"/>
        <v>4234.127500000001</v>
      </c>
      <c r="D221" s="1">
        <f t="shared" si="31"/>
        <v>4234.264000000001</v>
      </c>
      <c r="E221" s="1">
        <f t="shared" si="32"/>
        <v>1521400204.3735464</v>
      </c>
      <c r="F221" s="1">
        <f t="shared" si="35"/>
        <v>173</v>
      </c>
      <c r="G221" s="3">
        <f t="shared" si="36"/>
        <v>4234.127500000001</v>
      </c>
      <c r="H221" s="1">
        <f>INDEX(Data!F$21:F$220,Graph!M221)</f>
        <v>1.521426638225482</v>
      </c>
      <c r="I221" s="1">
        <f>INDEX(Data!G$21:G$220,Graph!M221)</f>
        <v>0.273</v>
      </c>
      <c r="J221">
        <f t="shared" si="33"/>
        <v>0.1365</v>
      </c>
      <c r="K221" s="1">
        <f t="shared" si="34"/>
        <v>-0.010029074564045226</v>
      </c>
      <c r="L221">
        <v>3</v>
      </c>
      <c r="M221">
        <v>200</v>
      </c>
    </row>
    <row r="222" spans="1:13" ht="12.75">
      <c r="A222" s="1" t="str">
        <f>INDEX(Data!B$21:B$220,Graph!M222)</f>
        <v>Samoa</v>
      </c>
      <c r="B222" s="1">
        <f t="shared" si="29"/>
        <v>0</v>
      </c>
      <c r="C222" s="1">
        <f t="shared" si="30"/>
        <v>18.042</v>
      </c>
      <c r="D222" s="1">
        <f t="shared" si="31"/>
        <v>18.142000000000003</v>
      </c>
      <c r="E222" s="1">
        <f t="shared" si="32"/>
        <v>78.20406326486997</v>
      </c>
      <c r="F222" s="1">
        <f t="shared" si="35"/>
        <v>21</v>
      </c>
      <c r="G222" s="3">
        <f t="shared" si="36"/>
        <v>18.042</v>
      </c>
      <c r="H222" s="1">
        <f>INDEX(Data!F$21:F$220,Graph!M222)</f>
        <v>0</v>
      </c>
      <c r="I222" s="1">
        <f>INDEX(Data!G$21:G$220,Graph!M222)</f>
        <v>0.2</v>
      </c>
      <c r="J222">
        <f t="shared" si="33"/>
        <v>0.1</v>
      </c>
      <c r="K222" s="1">
        <f t="shared" si="34"/>
        <v>0</v>
      </c>
      <c r="L222">
        <v>5</v>
      </c>
      <c r="M222">
        <v>75</v>
      </c>
    </row>
    <row r="223" spans="1:13" ht="12.75">
      <c r="A223" s="1" t="str">
        <f>INDEX(Data!B$21:B$220,Graph!M223)</f>
        <v>Sao Tome and Principe</v>
      </c>
      <c r="B223" s="1">
        <f t="shared" si="29"/>
        <v>0</v>
      </c>
      <c r="C223" s="1">
        <f t="shared" si="30"/>
        <v>83.642</v>
      </c>
      <c r="D223" s="1">
        <f t="shared" si="31"/>
        <v>83.74199999999999</v>
      </c>
      <c r="E223" s="1">
        <f t="shared" si="32"/>
        <v>126.20406326486997</v>
      </c>
      <c r="F223" s="1">
        <f t="shared" si="35"/>
        <v>47</v>
      </c>
      <c r="G223" s="3">
        <f t="shared" si="36"/>
        <v>83.642</v>
      </c>
      <c r="H223" s="1">
        <f>INDEX(Data!F$21:F$220,Graph!M223)</f>
        <v>0</v>
      </c>
      <c r="I223" s="1">
        <f>INDEX(Data!G$21:G$220,Graph!M223)</f>
        <v>0.2</v>
      </c>
      <c r="J223">
        <f t="shared" si="33"/>
        <v>0.1</v>
      </c>
      <c r="K223" s="1">
        <f t="shared" si="34"/>
        <v>0</v>
      </c>
      <c r="L223">
        <v>1</v>
      </c>
      <c r="M223">
        <v>123</v>
      </c>
    </row>
    <row r="224" spans="1:13" ht="12.75">
      <c r="A224" s="1" t="str">
        <f>INDEX(Data!B$21:B$220,Graph!M224)</f>
        <v>Vanuatu</v>
      </c>
      <c r="B224" s="1">
        <f t="shared" si="29"/>
        <v>0</v>
      </c>
      <c r="C224" s="1">
        <f t="shared" si="30"/>
        <v>104.14199999999998</v>
      </c>
      <c r="D224" s="1">
        <f t="shared" si="31"/>
        <v>104.24199999999998</v>
      </c>
      <c r="E224" s="1">
        <f t="shared" si="32"/>
        <v>132.20406326486997</v>
      </c>
      <c r="F224" s="1">
        <f t="shared" si="35"/>
        <v>53</v>
      </c>
      <c r="G224" s="3">
        <f t="shared" si="36"/>
        <v>104.14199999999998</v>
      </c>
      <c r="H224" s="1">
        <f>INDEX(Data!F$21:F$220,Graph!M224)</f>
        <v>0</v>
      </c>
      <c r="I224" s="1">
        <f>INDEX(Data!G$21:G$220,Graph!M224)</f>
        <v>0.2</v>
      </c>
      <c r="J224">
        <f t="shared" si="33"/>
        <v>0.1</v>
      </c>
      <c r="K224" s="1">
        <f t="shared" si="34"/>
        <v>0</v>
      </c>
      <c r="L224">
        <v>5</v>
      </c>
      <c r="M224">
        <v>129</v>
      </c>
    </row>
    <row r="225" spans="1:13" ht="12.75">
      <c r="A225" s="1" t="str">
        <f>INDEX(Data!B$21:B$220,Graph!M225)</f>
        <v>Micronesia (F States of)</v>
      </c>
      <c r="B225" s="1">
        <f t="shared" si="29"/>
        <v>0</v>
      </c>
      <c r="C225" s="1">
        <f t="shared" si="30"/>
        <v>180.94</v>
      </c>
      <c r="D225" s="1">
        <f t="shared" si="31"/>
        <v>180.994</v>
      </c>
      <c r="E225" s="1">
        <f t="shared" si="32"/>
        <v>190.73019416302978</v>
      </c>
      <c r="F225" s="1">
        <f t="shared" si="35"/>
        <v>75</v>
      </c>
      <c r="G225" s="3">
        <f t="shared" si="36"/>
        <v>180.94</v>
      </c>
      <c r="H225" s="1">
        <f>INDEX(Data!F$21:F$220,Graph!M225)</f>
        <v>0</v>
      </c>
      <c r="I225" s="1">
        <f>INDEX(Data!G$21:G$220,Graph!M225)</f>
        <v>0.108</v>
      </c>
      <c r="J225">
        <f t="shared" si="33"/>
        <v>0.054</v>
      </c>
      <c r="K225" s="1">
        <f t="shared" si="34"/>
        <v>0</v>
      </c>
      <c r="L225">
        <v>5</v>
      </c>
      <c r="M225">
        <v>189</v>
      </c>
    </row>
    <row r="226" spans="1:13" ht="12.75">
      <c r="A226" s="1" t="str">
        <f>INDEX(Data!B$21:B$220,Graph!M226)</f>
        <v>Antigua &amp; Barbuda</v>
      </c>
      <c r="B226" s="1">
        <f t="shared" si="29"/>
        <v>0</v>
      </c>
      <c r="C226" s="1">
        <f t="shared" si="30"/>
        <v>3.692</v>
      </c>
      <c r="D226" s="1">
        <f t="shared" si="31"/>
        <v>3.742</v>
      </c>
      <c r="E226" s="1">
        <f t="shared" si="32"/>
        <v>56.602031632434986</v>
      </c>
      <c r="F226" s="1">
        <f t="shared" si="35"/>
        <v>11</v>
      </c>
      <c r="G226" s="3">
        <f t="shared" si="36"/>
        <v>3.692</v>
      </c>
      <c r="H226" s="1">
        <f>INDEX(Data!F$21:F$220,Graph!M226)</f>
        <v>0</v>
      </c>
      <c r="I226" s="1">
        <f>INDEX(Data!G$21:G$220,Graph!M226)</f>
        <v>0.1</v>
      </c>
      <c r="J226">
        <f t="shared" si="33"/>
        <v>0.05</v>
      </c>
      <c r="K226" s="1">
        <f t="shared" si="34"/>
        <v>0</v>
      </c>
      <c r="L226">
        <v>8</v>
      </c>
      <c r="M226">
        <v>55</v>
      </c>
    </row>
    <row r="227" spans="1:13" ht="12.75">
      <c r="A227" s="1" t="str">
        <f>INDEX(Data!B$21:B$220,Graph!M227)</f>
        <v>Dominica</v>
      </c>
      <c r="B227" s="1">
        <f t="shared" si="29"/>
        <v>0</v>
      </c>
      <c r="C227" s="1">
        <f t="shared" si="30"/>
        <v>43.192</v>
      </c>
      <c r="D227" s="1">
        <f t="shared" si="31"/>
        <v>43.242</v>
      </c>
      <c r="E227" s="1">
        <f t="shared" si="32"/>
        <v>96.60203163243499</v>
      </c>
      <c r="F227" s="1">
        <f t="shared" si="35"/>
        <v>33</v>
      </c>
      <c r="G227" s="3">
        <f t="shared" si="36"/>
        <v>43.192</v>
      </c>
      <c r="H227" s="1">
        <f>INDEX(Data!F$21:F$220,Graph!M227)</f>
        <v>0</v>
      </c>
      <c r="I227" s="1">
        <f>INDEX(Data!G$21:G$220,Graph!M227)</f>
        <v>0.1</v>
      </c>
      <c r="J227">
        <f t="shared" si="33"/>
        <v>0.05</v>
      </c>
      <c r="K227" s="1">
        <f t="shared" si="34"/>
        <v>0</v>
      </c>
      <c r="L227">
        <v>8</v>
      </c>
      <c r="M227">
        <v>95</v>
      </c>
    </row>
    <row r="228" spans="1:13" ht="12.75">
      <c r="A228" s="1" t="str">
        <f>INDEX(Data!B$21:B$220,Graph!M228)</f>
        <v>Grenada</v>
      </c>
      <c r="B228" s="1">
        <f t="shared" si="29"/>
        <v>0</v>
      </c>
      <c r="C228" s="1">
        <f t="shared" si="30"/>
        <v>34.992000000000004</v>
      </c>
      <c r="D228" s="1">
        <f t="shared" si="31"/>
        <v>35.042</v>
      </c>
      <c r="E228" s="1">
        <f t="shared" si="32"/>
        <v>94.60203163243499</v>
      </c>
      <c r="F228" s="1">
        <f t="shared" si="35"/>
        <v>30</v>
      </c>
      <c r="G228" s="3">
        <f t="shared" si="36"/>
        <v>34.992000000000004</v>
      </c>
      <c r="H228" s="1">
        <f>INDEX(Data!F$21:F$220,Graph!M228)</f>
        <v>0</v>
      </c>
      <c r="I228" s="1">
        <f>INDEX(Data!G$21:G$220,Graph!M228)</f>
        <v>0.1</v>
      </c>
      <c r="J228">
        <f t="shared" si="33"/>
        <v>0.05</v>
      </c>
      <c r="K228" s="1">
        <f t="shared" si="34"/>
        <v>0</v>
      </c>
      <c r="L228">
        <v>8</v>
      </c>
      <c r="M228">
        <v>93</v>
      </c>
    </row>
    <row r="229" spans="1:13" ht="12.75">
      <c r="A229" s="1" t="str">
        <f>INDEX(Data!B$21:B$220,Graph!M229)</f>
        <v>Saint Lucia</v>
      </c>
      <c r="B229" s="1">
        <f t="shared" si="29"/>
        <v>0</v>
      </c>
      <c r="C229" s="1">
        <f t="shared" si="30"/>
        <v>11.692</v>
      </c>
      <c r="D229" s="1">
        <f t="shared" si="31"/>
        <v>11.742</v>
      </c>
      <c r="E229" s="1">
        <f t="shared" si="32"/>
        <v>72.60203163243499</v>
      </c>
      <c r="F229" s="1">
        <f t="shared" si="35"/>
        <v>17</v>
      </c>
      <c r="G229" s="3">
        <f t="shared" si="36"/>
        <v>11.692</v>
      </c>
      <c r="H229" s="1">
        <f>INDEX(Data!F$21:F$220,Graph!M229)</f>
        <v>0</v>
      </c>
      <c r="I229" s="1">
        <f>INDEX(Data!G$21:G$220,Graph!M229)</f>
        <v>0.1</v>
      </c>
      <c r="J229">
        <f t="shared" si="33"/>
        <v>0.05</v>
      </c>
      <c r="K229" s="1">
        <f t="shared" si="34"/>
        <v>0</v>
      </c>
      <c r="L229">
        <v>8</v>
      </c>
      <c r="M229">
        <v>71</v>
      </c>
    </row>
    <row r="230" spans="1:13" ht="12.75">
      <c r="A230" s="1" t="str">
        <f>INDEX(Data!B$21:B$220,Graph!M230)</f>
        <v>Saint Vincent &amp; Grenads.</v>
      </c>
      <c r="B230" s="1">
        <f t="shared" si="29"/>
        <v>0</v>
      </c>
      <c r="C230" s="1">
        <f t="shared" si="30"/>
        <v>27.892000000000003</v>
      </c>
      <c r="D230" s="1">
        <f t="shared" si="31"/>
        <v>27.942000000000004</v>
      </c>
      <c r="E230" s="1">
        <f t="shared" si="32"/>
        <v>88.60203163243499</v>
      </c>
      <c r="F230" s="1">
        <f t="shared" si="35"/>
        <v>26</v>
      </c>
      <c r="G230" s="3">
        <f t="shared" si="36"/>
        <v>27.892000000000003</v>
      </c>
      <c r="H230" s="1">
        <f>INDEX(Data!F$21:F$220,Graph!M230)</f>
        <v>0</v>
      </c>
      <c r="I230" s="1">
        <f>INDEX(Data!G$21:G$220,Graph!M230)</f>
        <v>0.1</v>
      </c>
      <c r="J230">
        <f t="shared" si="33"/>
        <v>0.05</v>
      </c>
      <c r="K230" s="1">
        <f t="shared" si="34"/>
        <v>0</v>
      </c>
      <c r="L230">
        <v>8</v>
      </c>
      <c r="M230">
        <v>87</v>
      </c>
    </row>
    <row r="231" spans="1:13" ht="12.75">
      <c r="A231" s="1" t="str">
        <f>INDEX(Data!B$21:B$220,Graph!M231)</f>
        <v>Seychelles</v>
      </c>
      <c r="B231" s="1">
        <f t="shared" si="29"/>
        <v>0</v>
      </c>
      <c r="C231" s="1">
        <f t="shared" si="30"/>
        <v>1.05</v>
      </c>
      <c r="D231" s="1">
        <f t="shared" si="31"/>
        <v>1.1</v>
      </c>
      <c r="E231" s="1">
        <f t="shared" si="32"/>
        <v>36.602031632434986</v>
      </c>
      <c r="F231" s="1">
        <f t="shared" si="35"/>
        <v>4</v>
      </c>
      <c r="G231" s="3">
        <f t="shared" si="36"/>
        <v>1.05</v>
      </c>
      <c r="H231" s="1">
        <f>INDEX(Data!F$21:F$220,Graph!M231)</f>
        <v>0</v>
      </c>
      <c r="I231" s="1">
        <f>INDEX(Data!G$21:G$220,Graph!M231)</f>
        <v>0.1</v>
      </c>
      <c r="J231">
        <f t="shared" si="33"/>
        <v>0.05</v>
      </c>
      <c r="K231" s="1">
        <f t="shared" si="34"/>
        <v>0</v>
      </c>
      <c r="L231">
        <v>2</v>
      </c>
      <c r="M231">
        <v>35</v>
      </c>
    </row>
    <row r="232" spans="1:13" ht="12.75">
      <c r="A232" s="1" t="str">
        <f>INDEX(Data!B$21:B$220,Graph!M232)</f>
        <v>Tonga</v>
      </c>
      <c r="B232" s="1">
        <f t="shared" si="29"/>
        <v>0</v>
      </c>
      <c r="C232" s="1">
        <f t="shared" si="30"/>
        <v>7.691999999999999</v>
      </c>
      <c r="D232" s="1">
        <f t="shared" si="31"/>
        <v>7.741999999999999</v>
      </c>
      <c r="E232" s="1">
        <f t="shared" si="32"/>
        <v>64.60203163243499</v>
      </c>
      <c r="F232" s="1">
        <f t="shared" si="35"/>
        <v>15</v>
      </c>
      <c r="G232" s="3">
        <f t="shared" si="36"/>
        <v>7.691999999999999</v>
      </c>
      <c r="H232" s="1">
        <f>INDEX(Data!F$21:F$220,Graph!M232)</f>
        <v>0</v>
      </c>
      <c r="I232" s="1">
        <f>INDEX(Data!G$21:G$220,Graph!M232)</f>
        <v>0.1</v>
      </c>
      <c r="J232">
        <f t="shared" si="33"/>
        <v>0.05</v>
      </c>
      <c r="K232" s="1">
        <f t="shared" si="34"/>
        <v>0</v>
      </c>
      <c r="L232">
        <v>5</v>
      </c>
      <c r="M232">
        <v>63</v>
      </c>
    </row>
    <row r="233" spans="1:13" ht="12.75">
      <c r="A233" s="1" t="str">
        <f>INDEX(Data!B$21:B$220,Graph!M233)</f>
        <v>Kiribati</v>
      </c>
      <c r="B233" s="1">
        <f t="shared" si="29"/>
        <v>0</v>
      </c>
      <c r="C233" s="1">
        <f t="shared" si="30"/>
        <v>180.7235</v>
      </c>
      <c r="D233" s="1">
        <f t="shared" si="31"/>
        <v>180.767</v>
      </c>
      <c r="E233" s="1">
        <f t="shared" si="32"/>
        <v>186.39376752021843</v>
      </c>
      <c r="F233" s="1">
        <f t="shared" si="35"/>
        <v>71</v>
      </c>
      <c r="G233" s="3">
        <f t="shared" si="36"/>
        <v>180.7235</v>
      </c>
      <c r="H233" s="1">
        <f>INDEX(Data!F$21:F$220,Graph!M233)</f>
        <v>0</v>
      </c>
      <c r="I233" s="1">
        <f>INDEX(Data!G$21:G$220,Graph!M233)</f>
        <v>0.087</v>
      </c>
      <c r="J233">
        <f t="shared" si="33"/>
        <v>0.0435</v>
      </c>
      <c r="K233" s="1">
        <f t="shared" si="34"/>
        <v>0</v>
      </c>
      <c r="L233">
        <v>5</v>
      </c>
      <c r="M233">
        <v>185</v>
      </c>
    </row>
    <row r="234" spans="1:13" ht="12.75">
      <c r="A234" s="1" t="str">
        <f>INDEX(Data!B$21:B$220,Graph!M234)</f>
        <v>Andorra</v>
      </c>
      <c r="B234" s="1">
        <f t="shared" si="29"/>
        <v>0</v>
      </c>
      <c r="C234" s="1">
        <f t="shared" si="30"/>
        <v>147.37650000000002</v>
      </c>
      <c r="D234" s="1">
        <f t="shared" si="31"/>
        <v>147.41100000000003</v>
      </c>
      <c r="E234" s="1">
        <f t="shared" si="32"/>
        <v>180.10540182638013</v>
      </c>
      <c r="F234" s="1">
        <f t="shared" si="35"/>
        <v>62</v>
      </c>
      <c r="G234" s="3">
        <f t="shared" si="36"/>
        <v>147.37650000000002</v>
      </c>
      <c r="H234" s="1">
        <f>INDEX(Data!F$21:F$220,Graph!M234)</f>
        <v>0</v>
      </c>
      <c r="I234" s="1">
        <f>INDEX(Data!G$21:G$220,Graph!M234)</f>
        <v>0.069</v>
      </c>
      <c r="J234">
        <f t="shared" si="33"/>
        <v>0.0345</v>
      </c>
      <c r="K234" s="1">
        <f t="shared" si="34"/>
        <v>0</v>
      </c>
      <c r="L234">
        <v>11</v>
      </c>
      <c r="M234">
        <v>179</v>
      </c>
    </row>
    <row r="235" spans="1:13" ht="12.75">
      <c r="A235" s="1" t="str">
        <f>INDEX(Data!B$21:B$220,Graph!M235)</f>
        <v>Marshall Islands</v>
      </c>
      <c r="B235" s="1">
        <f t="shared" si="29"/>
        <v>0</v>
      </c>
      <c r="C235" s="1">
        <f t="shared" si="30"/>
        <v>180.826</v>
      </c>
      <c r="D235" s="1">
        <f t="shared" si="31"/>
        <v>180.852</v>
      </c>
      <c r="E235" s="1">
        <f t="shared" si="32"/>
        <v>188.8330564488662</v>
      </c>
      <c r="F235" s="1">
        <f t="shared" si="35"/>
        <v>73</v>
      </c>
      <c r="G235" s="3">
        <f t="shared" si="36"/>
        <v>180.826</v>
      </c>
      <c r="H235" s="1">
        <f>INDEX(Data!F$21:F$220,Graph!M235)</f>
        <v>0</v>
      </c>
      <c r="I235" s="1">
        <f>INDEX(Data!G$21:G$220,Graph!M235)</f>
        <v>0.052</v>
      </c>
      <c r="J235">
        <f t="shared" si="33"/>
        <v>0.026</v>
      </c>
      <c r="K235" s="1">
        <f t="shared" si="34"/>
        <v>0</v>
      </c>
      <c r="L235">
        <v>5</v>
      </c>
      <c r="M235">
        <v>188</v>
      </c>
    </row>
    <row r="236" spans="1:13" ht="12.75">
      <c r="A236" s="1" t="str">
        <f>INDEX(Data!B$21:B$220,Graph!M236)</f>
        <v>Greenland</v>
      </c>
      <c r="B236" s="1">
        <f t="shared" si="29"/>
        <v>0</v>
      </c>
      <c r="C236" s="1">
        <f t="shared" si="30"/>
        <v>162.65400000000002</v>
      </c>
      <c r="D236" s="1">
        <f t="shared" si="31"/>
        <v>162.67900000000003</v>
      </c>
      <c r="E236" s="1">
        <f t="shared" si="32"/>
        <v>182.8010158162175</v>
      </c>
      <c r="F236" s="1">
        <f t="shared" si="35"/>
        <v>67</v>
      </c>
      <c r="G236" s="3">
        <f t="shared" si="36"/>
        <v>162.65400000000002</v>
      </c>
      <c r="H236" s="1">
        <f>INDEX(Data!F$21:F$220,Graph!M236)</f>
        <v>0</v>
      </c>
      <c r="I236" s="1">
        <f>INDEX(Data!G$21:G$220,Graph!M236)</f>
        <v>0.05</v>
      </c>
      <c r="J236">
        <f t="shared" si="33"/>
        <v>0.025</v>
      </c>
      <c r="K236" s="1">
        <f t="shared" si="34"/>
        <v>0</v>
      </c>
      <c r="L236">
        <v>10</v>
      </c>
      <c r="M236">
        <v>182</v>
      </c>
    </row>
    <row r="237" spans="1:13" ht="12.75">
      <c r="A237" s="1" t="str">
        <f>INDEX(Data!B$21:B$220,Graph!M237)</f>
        <v>Saint Kitts &amp; Nevis</v>
      </c>
      <c r="B237" s="1">
        <f t="shared" si="29"/>
        <v>0</v>
      </c>
      <c r="C237" s="1">
        <f t="shared" si="30"/>
        <v>1.821</v>
      </c>
      <c r="D237" s="1">
        <f t="shared" si="31"/>
        <v>1.8419999999999999</v>
      </c>
      <c r="E237" s="1">
        <f t="shared" si="32"/>
        <v>39.67285328562269</v>
      </c>
      <c r="F237" s="1">
        <f t="shared" si="35"/>
        <v>7</v>
      </c>
      <c r="G237" s="3">
        <f t="shared" si="36"/>
        <v>1.821</v>
      </c>
      <c r="H237" s="1">
        <f>INDEX(Data!F$21:F$220,Graph!M237)</f>
        <v>0</v>
      </c>
      <c r="I237" s="1">
        <f>INDEX(Data!G$21:G$220,Graph!M237)</f>
        <v>0.042</v>
      </c>
      <c r="J237">
        <f t="shared" si="33"/>
        <v>0.021</v>
      </c>
      <c r="K237" s="1">
        <f t="shared" si="34"/>
        <v>0</v>
      </c>
      <c r="L237">
        <v>8</v>
      </c>
      <c r="M237">
        <v>39</v>
      </c>
    </row>
    <row r="238" spans="1:13" ht="12.75">
      <c r="A238" s="1" t="str">
        <f>INDEX(Data!B$21:B$220,Graph!M238)</f>
        <v>Monaco</v>
      </c>
      <c r="B238" s="1">
        <f t="shared" si="29"/>
        <v>0</v>
      </c>
      <c r="C238" s="1">
        <f t="shared" si="30"/>
        <v>180.869</v>
      </c>
      <c r="D238" s="1">
        <f t="shared" si="31"/>
        <v>180.886</v>
      </c>
      <c r="E238" s="1">
        <f t="shared" si="32"/>
        <v>190.5446907550279</v>
      </c>
      <c r="F238" s="1">
        <f t="shared" si="35"/>
        <v>74</v>
      </c>
      <c r="G238" s="3">
        <f t="shared" si="36"/>
        <v>180.869</v>
      </c>
      <c r="H238" s="1">
        <f>INDEX(Data!F$21:F$220,Graph!M238)</f>
        <v>0</v>
      </c>
      <c r="I238" s="1">
        <f>INDEX(Data!G$21:G$220,Graph!M238)</f>
        <v>0.034</v>
      </c>
      <c r="J238">
        <f t="shared" si="33"/>
        <v>0.017</v>
      </c>
      <c r="K238" s="1">
        <f t="shared" si="34"/>
        <v>0</v>
      </c>
      <c r="L238">
        <v>11</v>
      </c>
      <c r="M238">
        <v>190</v>
      </c>
    </row>
    <row r="239" spans="1:13" ht="12.75">
      <c r="A239" s="1" t="str">
        <f>INDEX(Data!B$21:B$220,Graph!M239)</f>
        <v>Liechtenstein</v>
      </c>
      <c r="B239" s="1">
        <f t="shared" si="29"/>
        <v>0</v>
      </c>
      <c r="C239" s="1">
        <f t="shared" si="30"/>
        <v>180.7835</v>
      </c>
      <c r="D239" s="1">
        <f t="shared" si="31"/>
        <v>180.8</v>
      </c>
      <c r="E239" s="1">
        <f t="shared" si="32"/>
        <v>187.52867043870356</v>
      </c>
      <c r="F239" s="1">
        <f aca="true" t="shared" si="37" ref="F239:F246">RANK(E239,E$47:E$246,1)</f>
        <v>72</v>
      </c>
      <c r="G239" s="3">
        <f aca="true" t="shared" si="38" ref="G239:G246">C239</f>
        <v>180.7835</v>
      </c>
      <c r="H239" s="1">
        <f>INDEX(Data!F$21:F$220,Graph!M239)</f>
        <v>0</v>
      </c>
      <c r="I239" s="1">
        <f>INDEX(Data!G$21:G$220,Graph!M239)</f>
        <v>0.033</v>
      </c>
      <c r="J239">
        <f t="shared" si="33"/>
        <v>0.0165</v>
      </c>
      <c r="K239" s="1">
        <f t="shared" si="34"/>
        <v>0</v>
      </c>
      <c r="L239">
        <v>11</v>
      </c>
      <c r="M239">
        <v>187</v>
      </c>
    </row>
    <row r="240" spans="1:13" ht="12.75">
      <c r="A240" s="1" t="str">
        <f>INDEX(Data!B$21:B$220,Graph!M240)</f>
        <v>San Marino</v>
      </c>
      <c r="B240" s="1">
        <f aca="true" t="shared" si="39" ref="B240:B246">H240</f>
        <v>0</v>
      </c>
      <c r="C240" s="1">
        <f aca="true" t="shared" si="40" ref="C240:C246">IF(F240=1,I240/2,I240/2+VLOOKUP(F240-1,F$47:I$246,4,FALSE)/2+VLOOKUP(F240-1,F$47:G$246,2,FALSE))</f>
        <v>196.34249999999997</v>
      </c>
      <c r="D240" s="1">
        <f aca="true" t="shared" si="41" ref="D240:D246">C240+J240</f>
        <v>196.35599999999997</v>
      </c>
      <c r="E240" s="1">
        <f aca="true" t="shared" si="42" ref="E240:E247">100000*(INT(10000*H240)+I240/I$248)+M240</f>
        <v>195.43254854075744</v>
      </c>
      <c r="F240" s="1">
        <f t="shared" si="37"/>
        <v>81</v>
      </c>
      <c r="G240" s="3">
        <f t="shared" si="38"/>
        <v>196.34249999999997</v>
      </c>
      <c r="H240" s="1">
        <f>INDEX(Data!F$21:F$220,Graph!M240)</f>
        <v>0</v>
      </c>
      <c r="I240" s="1">
        <f>INDEX(Data!G$21:G$220,Graph!M240)</f>
        <v>0.027</v>
      </c>
      <c r="J240">
        <f aca="true" t="shared" si="43" ref="J240:J246">I240/2</f>
        <v>0.0135</v>
      </c>
      <c r="K240" s="1">
        <f aca="true" t="shared" si="44" ref="K240:K246">IF(F240=200,0,B240-VLOOKUP(F240+1,F$47:H$246,3,FALSE))</f>
        <v>0</v>
      </c>
      <c r="L240">
        <v>11</v>
      </c>
      <c r="M240">
        <v>195</v>
      </c>
    </row>
    <row r="241" spans="1:13" ht="12.75">
      <c r="A241" s="1" t="str">
        <f>INDEX(Data!B$21:B$220,Graph!M241)</f>
        <v>Palau</v>
      </c>
      <c r="B241" s="1">
        <f t="shared" si="39"/>
        <v>0</v>
      </c>
      <c r="C241" s="1">
        <f t="shared" si="40"/>
        <v>186.11899999999997</v>
      </c>
      <c r="D241" s="1">
        <f t="shared" si="41"/>
        <v>186.12899999999996</v>
      </c>
      <c r="E241" s="1">
        <f t="shared" si="42"/>
        <v>193.320406326487</v>
      </c>
      <c r="F241" s="1">
        <f t="shared" si="37"/>
        <v>79</v>
      </c>
      <c r="G241" s="3">
        <f t="shared" si="38"/>
        <v>186.11899999999997</v>
      </c>
      <c r="H241" s="1">
        <f>INDEX(Data!F$21:F$220,Graph!M241)</f>
        <v>0</v>
      </c>
      <c r="I241" s="1">
        <f>INDEX(Data!G$21:G$220,Graph!M241)</f>
        <v>0.02</v>
      </c>
      <c r="J241">
        <f t="shared" si="43"/>
        <v>0.01</v>
      </c>
      <c r="K241" s="1">
        <f t="shared" si="44"/>
        <v>0</v>
      </c>
      <c r="L241">
        <v>5</v>
      </c>
      <c r="M241">
        <v>193</v>
      </c>
    </row>
    <row r="242" spans="1:13" ht="12.75">
      <c r="A242" s="1" t="str">
        <f>INDEX(Data!B$21:B$220,Graph!M242)</f>
        <v>Cook Islands</v>
      </c>
      <c r="B242" s="1">
        <f t="shared" si="39"/>
        <v>0</v>
      </c>
      <c r="C242" s="1">
        <f t="shared" si="40"/>
        <v>147.42000000000002</v>
      </c>
      <c r="D242" s="1">
        <f t="shared" si="41"/>
        <v>147.429</v>
      </c>
      <c r="E242" s="1">
        <f t="shared" si="42"/>
        <v>180.2883656938383</v>
      </c>
      <c r="F242" s="1">
        <f t="shared" si="37"/>
        <v>63</v>
      </c>
      <c r="G242" s="3">
        <f t="shared" si="38"/>
        <v>147.42000000000002</v>
      </c>
      <c r="H242" s="1">
        <f>INDEX(Data!F$21:F$220,Graph!M242)</f>
        <v>0</v>
      </c>
      <c r="I242" s="1">
        <f>INDEX(Data!G$21:G$220,Graph!M242)</f>
        <v>0.018</v>
      </c>
      <c r="J242">
        <f t="shared" si="43"/>
        <v>0.009</v>
      </c>
      <c r="K242" s="1">
        <f t="shared" si="44"/>
        <v>0</v>
      </c>
      <c r="L242">
        <v>5</v>
      </c>
      <c r="M242">
        <v>180</v>
      </c>
    </row>
    <row r="243" spans="1:13" ht="12.75">
      <c r="A243" s="1" t="str">
        <f>INDEX(Data!B$21:B$220,Graph!M243)</f>
        <v>Nauru</v>
      </c>
      <c r="B243" s="1">
        <f t="shared" si="39"/>
        <v>0</v>
      </c>
      <c r="C243" s="1">
        <f t="shared" si="40"/>
        <v>181.0005</v>
      </c>
      <c r="D243" s="1">
        <f t="shared" si="41"/>
        <v>181.00699999999998</v>
      </c>
      <c r="E243" s="1">
        <f t="shared" si="42"/>
        <v>191.20826411221654</v>
      </c>
      <c r="F243" s="1">
        <f t="shared" si="37"/>
        <v>76</v>
      </c>
      <c r="G243" s="3">
        <f t="shared" si="38"/>
        <v>181.0005</v>
      </c>
      <c r="H243" s="1">
        <f>INDEX(Data!F$21:F$220,Graph!M243)</f>
        <v>0</v>
      </c>
      <c r="I243" s="1">
        <f>INDEX(Data!G$21:G$220,Graph!M243)</f>
        <v>0.013</v>
      </c>
      <c r="J243">
        <f t="shared" si="43"/>
        <v>0.0065</v>
      </c>
      <c r="K243" s="1">
        <f t="shared" si="44"/>
        <v>0</v>
      </c>
      <c r="L243">
        <v>5</v>
      </c>
      <c r="M243">
        <v>191</v>
      </c>
    </row>
    <row r="244" spans="1:13" ht="12.75">
      <c r="A244" s="1" t="str">
        <f>INDEX(Data!B$21:B$220,Graph!M244)</f>
        <v>Tuvalu</v>
      </c>
      <c r="B244" s="1">
        <f t="shared" si="39"/>
        <v>0</v>
      </c>
      <c r="C244" s="1">
        <f t="shared" si="40"/>
        <v>206.261</v>
      </c>
      <c r="D244" s="1">
        <f t="shared" si="41"/>
        <v>206.266</v>
      </c>
      <c r="E244" s="1">
        <f t="shared" si="42"/>
        <v>199.1602031632435</v>
      </c>
      <c r="F244" s="1">
        <f t="shared" si="37"/>
        <v>83</v>
      </c>
      <c r="G244" s="3">
        <f t="shared" si="38"/>
        <v>206.261</v>
      </c>
      <c r="H244" s="1">
        <f>INDEX(Data!F$21:F$220,Graph!M244)</f>
        <v>0</v>
      </c>
      <c r="I244" s="1">
        <f>INDEX(Data!G$21:G$220,Graph!M244)</f>
        <v>0.01</v>
      </c>
      <c r="J244">
        <f t="shared" si="43"/>
        <v>0.005</v>
      </c>
      <c r="K244" s="1">
        <f t="shared" si="44"/>
        <v>0</v>
      </c>
      <c r="L244">
        <v>5</v>
      </c>
      <c r="M244">
        <v>199</v>
      </c>
    </row>
    <row r="245" spans="1:13" ht="12.75">
      <c r="A245" s="1" t="str">
        <f>INDEX(Data!B$21:B$220,Graph!M245)</f>
        <v>Niue</v>
      </c>
      <c r="B245" s="1">
        <f t="shared" si="39"/>
        <v>0</v>
      </c>
      <c r="C245" s="1">
        <f t="shared" si="40"/>
        <v>186.10799999999998</v>
      </c>
      <c r="D245" s="1">
        <f t="shared" si="41"/>
        <v>186.10899999999998</v>
      </c>
      <c r="E245" s="1">
        <f t="shared" si="42"/>
        <v>192.0320406326487</v>
      </c>
      <c r="F245" s="1">
        <f t="shared" si="37"/>
        <v>78</v>
      </c>
      <c r="G245" s="3">
        <f t="shared" si="38"/>
        <v>186.10799999999998</v>
      </c>
      <c r="H245" s="1">
        <f>INDEX(Data!F$21:F$220,Graph!M245)</f>
        <v>0</v>
      </c>
      <c r="I245" s="1">
        <f>INDEX(Data!G$21:G$220,Graph!M245)</f>
        <v>0.002</v>
      </c>
      <c r="J245">
        <f t="shared" si="43"/>
        <v>0.001</v>
      </c>
      <c r="K245" s="1">
        <f t="shared" si="44"/>
        <v>0</v>
      </c>
      <c r="L245">
        <v>5</v>
      </c>
      <c r="M245">
        <v>192</v>
      </c>
    </row>
    <row r="246" spans="1:13" ht="12.75">
      <c r="A246" s="1" t="str">
        <f>INDEX(Data!B$21:B$220,Graph!M246)</f>
        <v>Holy See</v>
      </c>
      <c r="B246" s="1">
        <f t="shared" si="39"/>
        <v>0</v>
      </c>
      <c r="C246" s="1">
        <f t="shared" si="40"/>
        <v>162.67950000000002</v>
      </c>
      <c r="D246" s="1">
        <f t="shared" si="41"/>
        <v>162.68</v>
      </c>
      <c r="E246" s="1">
        <f t="shared" si="42"/>
        <v>183.01602031632436</v>
      </c>
      <c r="F246" s="1">
        <f t="shared" si="37"/>
        <v>68</v>
      </c>
      <c r="G246" s="3">
        <f t="shared" si="38"/>
        <v>162.67950000000002</v>
      </c>
      <c r="H246" s="1">
        <f>INDEX(Data!F$21:F$220,Graph!M246)</f>
        <v>0</v>
      </c>
      <c r="I246" s="1">
        <f>INDEX(Data!G$21:G$220,Graph!M246)</f>
        <v>0.001</v>
      </c>
      <c r="J246">
        <f t="shared" si="43"/>
        <v>0.0005</v>
      </c>
      <c r="K246" s="1">
        <f t="shared" si="44"/>
        <v>0</v>
      </c>
      <c r="L246">
        <v>11</v>
      </c>
      <c r="M246">
        <v>183</v>
      </c>
    </row>
    <row r="247" ht="12.75">
      <c r="E247" s="1">
        <f t="shared" si="42"/>
        <v>0</v>
      </c>
    </row>
    <row r="248" spans="8:9" ht="12.75">
      <c r="H248" s="46" t="s">
        <v>456</v>
      </c>
      <c r="I248" s="49">
        <f>SUM(I47:I246)</f>
        <v>6242.074000000008</v>
      </c>
    </row>
  </sheetData>
  <sheetProtection/>
  <mergeCells count="4">
    <mergeCell ref="J1:L1"/>
    <mergeCell ref="J16:L16"/>
    <mergeCell ref="J19:L19"/>
    <mergeCell ref="J34:L3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cp:lastModifiedBy>
  <cp:lastPrinted>2006-09-12T14:40:40Z</cp:lastPrinted>
  <dcterms:created xsi:type="dcterms:W3CDTF">2005-06-06T14:17:27Z</dcterms:created>
  <dcterms:modified xsi:type="dcterms:W3CDTF">2009-09-08T13:46:47Z</dcterms:modified>
  <cp:category/>
  <cp:version/>
  <cp:contentType/>
  <cp:contentStatus/>
</cp:coreProperties>
</file>